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_PRÁCE SAMÁ PRÁCE D\0_Autocad+Word-prostě práce\MŠ Vinařská\Vytápění\Odevzdáno\0_finální po opravách rozpočtů\Vytápění\Výkaz výměr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Pol'!$A$1:$U$203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8" i="1" l="1"/>
  <c r="I57" i="1"/>
  <c r="I17" i="1" s="1"/>
  <c r="I56" i="1"/>
  <c r="I55" i="1"/>
  <c r="I54" i="1"/>
  <c r="I53" i="1"/>
  <c r="I52" i="1"/>
  <c r="I51" i="1"/>
  <c r="I50" i="1"/>
  <c r="G39" i="1"/>
  <c r="F39" i="1"/>
  <c r="G193" i="12"/>
  <c r="AC193" i="12"/>
  <c r="AD193" i="12"/>
  <c r="BA191" i="12"/>
  <c r="BA190" i="12"/>
  <c r="BA188" i="12"/>
  <c r="BA187" i="12"/>
  <c r="BA186" i="12"/>
  <c r="BA185" i="12"/>
  <c r="BA173" i="12"/>
  <c r="BA102" i="12"/>
  <c r="BA97" i="12"/>
  <c r="BA95" i="12"/>
  <c r="BA92" i="12"/>
  <c r="BA91" i="12"/>
  <c r="BA89" i="12"/>
  <c r="BA84" i="12"/>
  <c r="BA83" i="12"/>
  <c r="BA82" i="12"/>
  <c r="BA81" i="12"/>
  <c r="BA80" i="12"/>
  <c r="BA78" i="12"/>
  <c r="BA77" i="12"/>
  <c r="BA67" i="12"/>
  <c r="BA66" i="12"/>
  <c r="BA29" i="12"/>
  <c r="BA28" i="12"/>
  <c r="BA27" i="12"/>
  <c r="BA26" i="12"/>
  <c r="BA24" i="12"/>
  <c r="BA23" i="12"/>
  <c r="BA22" i="12"/>
  <c r="BA21" i="12"/>
  <c r="BA19" i="12"/>
  <c r="BA18" i="12"/>
  <c r="BA17" i="12"/>
  <c r="BA16" i="12"/>
  <c r="BA14" i="12"/>
  <c r="BA13" i="12"/>
  <c r="BA12" i="12"/>
  <c r="BA11" i="12"/>
  <c r="G9" i="12"/>
  <c r="I9" i="12"/>
  <c r="I8" i="12" s="1"/>
  <c r="K9" i="12"/>
  <c r="M9" i="12"/>
  <c r="O9" i="12"/>
  <c r="Q9" i="12"/>
  <c r="Q8" i="12" s="1"/>
  <c r="U9" i="12"/>
  <c r="U8" i="12" s="1"/>
  <c r="G10" i="12"/>
  <c r="I10" i="12"/>
  <c r="K10" i="12"/>
  <c r="K8" i="12" s="1"/>
  <c r="M10" i="12"/>
  <c r="O10" i="12"/>
  <c r="O8" i="12" s="1"/>
  <c r="Q10" i="12"/>
  <c r="U10" i="12"/>
  <c r="G15" i="12"/>
  <c r="I15" i="12"/>
  <c r="K15" i="12"/>
  <c r="M15" i="12"/>
  <c r="O15" i="12"/>
  <c r="Q15" i="12"/>
  <c r="U15" i="12"/>
  <c r="G20" i="12"/>
  <c r="M20" i="12" s="1"/>
  <c r="I20" i="12"/>
  <c r="K20" i="12"/>
  <c r="O20" i="12"/>
  <c r="Q20" i="12"/>
  <c r="U20" i="12"/>
  <c r="G25" i="12"/>
  <c r="M25" i="12" s="1"/>
  <c r="I25" i="12"/>
  <c r="K25" i="12"/>
  <c r="O25" i="12"/>
  <c r="Q25" i="12"/>
  <c r="U25" i="12"/>
  <c r="G30" i="12"/>
  <c r="M30" i="12" s="1"/>
  <c r="I30" i="12"/>
  <c r="K30" i="12"/>
  <c r="O30" i="12"/>
  <c r="Q30" i="12"/>
  <c r="U30" i="12"/>
  <c r="G31" i="12"/>
  <c r="I31" i="12"/>
  <c r="K31" i="12"/>
  <c r="M31" i="12"/>
  <c r="O31" i="12"/>
  <c r="Q31" i="12"/>
  <c r="U31" i="12"/>
  <c r="G32" i="12"/>
  <c r="G8" i="12" s="1"/>
  <c r="I32" i="12"/>
  <c r="K32" i="12"/>
  <c r="O32" i="12"/>
  <c r="Q32" i="12"/>
  <c r="U32" i="12"/>
  <c r="G34" i="12"/>
  <c r="M34" i="12" s="1"/>
  <c r="I34" i="12"/>
  <c r="K34" i="12"/>
  <c r="K33" i="12" s="1"/>
  <c r="O34" i="12"/>
  <c r="O33" i="12" s="1"/>
  <c r="Q34" i="12"/>
  <c r="U34" i="12"/>
  <c r="U33" i="12" s="1"/>
  <c r="G35" i="12"/>
  <c r="I35" i="12"/>
  <c r="K35" i="12"/>
  <c r="M35" i="12"/>
  <c r="O35" i="12"/>
  <c r="Q35" i="12"/>
  <c r="U35" i="12"/>
  <c r="G36" i="12"/>
  <c r="G33" i="12" s="1"/>
  <c r="I36" i="12"/>
  <c r="K36" i="12"/>
  <c r="O36" i="12"/>
  <c r="Q36" i="12"/>
  <c r="U36" i="12"/>
  <c r="G37" i="12"/>
  <c r="M37" i="12" s="1"/>
  <c r="I37" i="12"/>
  <c r="K37" i="12"/>
  <c r="O37" i="12"/>
  <c r="Q37" i="12"/>
  <c r="Q33" i="12" s="1"/>
  <c r="U37" i="12"/>
  <c r="G38" i="12"/>
  <c r="M38" i="12" s="1"/>
  <c r="I38" i="12"/>
  <c r="K38" i="12"/>
  <c r="O38" i="12"/>
  <c r="Q38" i="12"/>
  <c r="U38" i="12"/>
  <c r="G39" i="12"/>
  <c r="I39" i="12"/>
  <c r="K39" i="12"/>
  <c r="M39" i="12"/>
  <c r="O39" i="12"/>
  <c r="Q39" i="12"/>
  <c r="U39" i="12"/>
  <c r="G40" i="12"/>
  <c r="M40" i="12" s="1"/>
  <c r="I40" i="12"/>
  <c r="K40" i="12"/>
  <c r="O40" i="12"/>
  <c r="Q40" i="12"/>
  <c r="U40" i="12"/>
  <c r="G41" i="12"/>
  <c r="I41" i="12"/>
  <c r="I33" i="12" s="1"/>
  <c r="K41" i="12"/>
  <c r="M41" i="12"/>
  <c r="O41" i="12"/>
  <c r="Q41" i="12"/>
  <c r="U41" i="12"/>
  <c r="G42" i="12"/>
  <c r="M42" i="12" s="1"/>
  <c r="I42" i="12"/>
  <c r="K42" i="12"/>
  <c r="O42" i="12"/>
  <c r="Q42" i="12"/>
  <c r="U42" i="12"/>
  <c r="G43" i="12"/>
  <c r="I43" i="12"/>
  <c r="K43" i="12"/>
  <c r="M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I47" i="12"/>
  <c r="K47" i="12"/>
  <c r="M47" i="12"/>
  <c r="O47" i="12"/>
  <c r="Q47" i="12"/>
  <c r="U47" i="12"/>
  <c r="G48" i="12"/>
  <c r="M48" i="12" s="1"/>
  <c r="I48" i="12"/>
  <c r="K48" i="12"/>
  <c r="O48" i="12"/>
  <c r="Q48" i="12"/>
  <c r="U48" i="12"/>
  <c r="G49" i="12"/>
  <c r="I49" i="12"/>
  <c r="K49" i="12"/>
  <c r="M49" i="12"/>
  <c r="O49" i="12"/>
  <c r="Q49" i="12"/>
  <c r="U49" i="12"/>
  <c r="G50" i="12"/>
  <c r="I50" i="12"/>
  <c r="K50" i="12"/>
  <c r="M50" i="12"/>
  <c r="O50" i="12"/>
  <c r="Q50" i="12"/>
  <c r="U50" i="12"/>
  <c r="G51" i="12"/>
  <c r="I51" i="12"/>
  <c r="K51" i="12"/>
  <c r="M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I55" i="12"/>
  <c r="K55" i="12"/>
  <c r="M55" i="12"/>
  <c r="O55" i="12"/>
  <c r="Q55" i="12"/>
  <c r="U55" i="12"/>
  <c r="G56" i="12"/>
  <c r="M56" i="12" s="1"/>
  <c r="I56" i="12"/>
  <c r="K56" i="12"/>
  <c r="O56" i="12"/>
  <c r="Q56" i="12"/>
  <c r="U56" i="12"/>
  <c r="G57" i="12"/>
  <c r="I57" i="12"/>
  <c r="K57" i="12"/>
  <c r="M57" i="12"/>
  <c r="O57" i="12"/>
  <c r="Q57" i="12"/>
  <c r="U57" i="12"/>
  <c r="G58" i="12"/>
  <c r="I58" i="12"/>
  <c r="K58" i="12"/>
  <c r="M58" i="12"/>
  <c r="O58" i="12"/>
  <c r="Q58" i="12"/>
  <c r="U58" i="12"/>
  <c r="G59" i="12"/>
  <c r="I59" i="12"/>
  <c r="K59" i="12"/>
  <c r="M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4" i="12"/>
  <c r="G63" i="12" s="1"/>
  <c r="I64" i="12"/>
  <c r="K64" i="12"/>
  <c r="K63" i="12" s="1"/>
  <c r="O64" i="12"/>
  <c r="O63" i="12" s="1"/>
  <c r="Q64" i="12"/>
  <c r="Q63" i="12" s="1"/>
  <c r="U64" i="12"/>
  <c r="G65" i="12"/>
  <c r="I65" i="12"/>
  <c r="I63" i="12" s="1"/>
  <c r="K65" i="12"/>
  <c r="M65" i="12"/>
  <c r="O65" i="12"/>
  <c r="Q65" i="12"/>
  <c r="U65" i="12"/>
  <c r="G68" i="12"/>
  <c r="I68" i="12"/>
  <c r="K68" i="12"/>
  <c r="M68" i="12"/>
  <c r="O68" i="12"/>
  <c r="Q68" i="12"/>
  <c r="U68" i="12"/>
  <c r="U63" i="12" s="1"/>
  <c r="G69" i="12"/>
  <c r="I69" i="12"/>
  <c r="K69" i="12"/>
  <c r="M69" i="12"/>
  <c r="O69" i="12"/>
  <c r="Q69" i="12"/>
  <c r="U69" i="12"/>
  <c r="G70" i="12"/>
  <c r="M70" i="12" s="1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G73" i="12"/>
  <c r="I73" i="12"/>
  <c r="K73" i="12"/>
  <c r="M73" i="12"/>
  <c r="O73" i="12"/>
  <c r="O72" i="12" s="1"/>
  <c r="Q73" i="12"/>
  <c r="U73" i="12"/>
  <c r="G74" i="12"/>
  <c r="G72" i="12" s="1"/>
  <c r="I74" i="12"/>
  <c r="K74" i="12"/>
  <c r="O74" i="12"/>
  <c r="Q74" i="12"/>
  <c r="U74" i="12"/>
  <c r="G75" i="12"/>
  <c r="I75" i="12"/>
  <c r="I72" i="12" s="1"/>
  <c r="K75" i="12"/>
  <c r="M75" i="12"/>
  <c r="O75" i="12"/>
  <c r="Q75" i="12"/>
  <c r="Q72" i="12" s="1"/>
  <c r="U75" i="12"/>
  <c r="G76" i="12"/>
  <c r="I76" i="12"/>
  <c r="K76" i="12"/>
  <c r="K72" i="12" s="1"/>
  <c r="M76" i="12"/>
  <c r="O76" i="12"/>
  <c r="Q76" i="12"/>
  <c r="U76" i="12"/>
  <c r="G79" i="12"/>
  <c r="I79" i="12"/>
  <c r="K79" i="12"/>
  <c r="M79" i="12"/>
  <c r="O79" i="12"/>
  <c r="Q79" i="12"/>
  <c r="U79" i="12"/>
  <c r="G85" i="12"/>
  <c r="M85" i="12" s="1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7" i="12"/>
  <c r="M87" i="12" s="1"/>
  <c r="I87" i="12"/>
  <c r="K87" i="12"/>
  <c r="O87" i="12"/>
  <c r="Q87" i="12"/>
  <c r="U87" i="12"/>
  <c r="U72" i="12" s="1"/>
  <c r="G88" i="12"/>
  <c r="I88" i="12"/>
  <c r="K88" i="12"/>
  <c r="M88" i="12"/>
  <c r="O88" i="12"/>
  <c r="Q88" i="12"/>
  <c r="U88" i="12"/>
  <c r="G90" i="12"/>
  <c r="M90" i="12" s="1"/>
  <c r="I90" i="12"/>
  <c r="K90" i="12"/>
  <c r="O90" i="12"/>
  <c r="Q90" i="12"/>
  <c r="U90" i="12"/>
  <c r="G93" i="12"/>
  <c r="I93" i="12"/>
  <c r="K93" i="12"/>
  <c r="M93" i="12"/>
  <c r="O93" i="12"/>
  <c r="Q93" i="12"/>
  <c r="U93" i="12"/>
  <c r="G94" i="12"/>
  <c r="I94" i="12"/>
  <c r="K94" i="12"/>
  <c r="M94" i="12"/>
  <c r="O94" i="12"/>
  <c r="Q94" i="12"/>
  <c r="U94" i="12"/>
  <c r="G96" i="12"/>
  <c r="I96" i="12"/>
  <c r="K96" i="12"/>
  <c r="M96" i="12"/>
  <c r="O96" i="12"/>
  <c r="Q96" i="12"/>
  <c r="U96" i="12"/>
  <c r="G98" i="12"/>
  <c r="M98" i="12" s="1"/>
  <c r="I98" i="12"/>
  <c r="K98" i="12"/>
  <c r="O98" i="12"/>
  <c r="Q98" i="12"/>
  <c r="U98" i="12"/>
  <c r="G99" i="12"/>
  <c r="M99" i="12" s="1"/>
  <c r="I99" i="12"/>
  <c r="K99" i="12"/>
  <c r="O99" i="12"/>
  <c r="Q99" i="12"/>
  <c r="U99" i="12"/>
  <c r="G100" i="12"/>
  <c r="M100" i="12" s="1"/>
  <c r="I100" i="12"/>
  <c r="K100" i="12"/>
  <c r="O100" i="12"/>
  <c r="Q100" i="12"/>
  <c r="U100" i="12"/>
  <c r="G101" i="12"/>
  <c r="I101" i="12"/>
  <c r="K101" i="12"/>
  <c r="M101" i="12"/>
  <c r="O101" i="12"/>
  <c r="Q101" i="12"/>
  <c r="U101" i="12"/>
  <c r="G103" i="12"/>
  <c r="M103" i="12" s="1"/>
  <c r="I103" i="12"/>
  <c r="K103" i="12"/>
  <c r="O103" i="12"/>
  <c r="Q103" i="12"/>
  <c r="U103" i="12"/>
  <c r="G104" i="12"/>
  <c r="I104" i="12"/>
  <c r="K104" i="12"/>
  <c r="M104" i="12"/>
  <c r="O104" i="12"/>
  <c r="Q104" i="12"/>
  <c r="U104" i="12"/>
  <c r="G105" i="12"/>
  <c r="I105" i="12"/>
  <c r="K105" i="12"/>
  <c r="M105" i="12"/>
  <c r="O105" i="12"/>
  <c r="Q105" i="12"/>
  <c r="U105" i="12"/>
  <c r="G106" i="12"/>
  <c r="I106" i="12"/>
  <c r="K106" i="12"/>
  <c r="M106" i="12"/>
  <c r="O106" i="12"/>
  <c r="Q106" i="12"/>
  <c r="U106" i="12"/>
  <c r="G107" i="12"/>
  <c r="M107" i="12" s="1"/>
  <c r="I107" i="12"/>
  <c r="K107" i="12"/>
  <c r="O107" i="12"/>
  <c r="Q107" i="12"/>
  <c r="U107" i="12"/>
  <c r="G108" i="12"/>
  <c r="M108" i="12" s="1"/>
  <c r="I108" i="12"/>
  <c r="K108" i="12"/>
  <c r="O108" i="12"/>
  <c r="Q108" i="12"/>
  <c r="U108" i="12"/>
  <c r="G109" i="12"/>
  <c r="M109" i="12" s="1"/>
  <c r="I109" i="12"/>
  <c r="K109" i="12"/>
  <c r="O109" i="12"/>
  <c r="Q109" i="12"/>
  <c r="U109" i="12"/>
  <c r="G110" i="12"/>
  <c r="I110" i="12"/>
  <c r="K110" i="12"/>
  <c r="M110" i="12"/>
  <c r="O110" i="12"/>
  <c r="Q110" i="12"/>
  <c r="U110" i="12"/>
  <c r="G111" i="12"/>
  <c r="M111" i="12" s="1"/>
  <c r="I111" i="12"/>
  <c r="K111" i="12"/>
  <c r="O111" i="12"/>
  <c r="Q111" i="12"/>
  <c r="U111" i="12"/>
  <c r="G113" i="12"/>
  <c r="I113" i="12"/>
  <c r="K113" i="12"/>
  <c r="K112" i="12" s="1"/>
  <c r="M113" i="12"/>
  <c r="O113" i="12"/>
  <c r="Q113" i="12"/>
  <c r="U113" i="12"/>
  <c r="U112" i="12" s="1"/>
  <c r="G114" i="12"/>
  <c r="I114" i="12"/>
  <c r="K114" i="12"/>
  <c r="M114" i="12"/>
  <c r="O114" i="12"/>
  <c r="Q114" i="12"/>
  <c r="U114" i="12"/>
  <c r="G115" i="12"/>
  <c r="G112" i="12" s="1"/>
  <c r="I115" i="12"/>
  <c r="K115" i="12"/>
  <c r="O115" i="12"/>
  <c r="O112" i="12" s="1"/>
  <c r="Q115" i="12"/>
  <c r="U115" i="12"/>
  <c r="G116" i="12"/>
  <c r="M116" i="12" s="1"/>
  <c r="I116" i="12"/>
  <c r="K116" i="12"/>
  <c r="O116" i="12"/>
  <c r="Q116" i="12"/>
  <c r="Q112" i="12" s="1"/>
  <c r="U116" i="12"/>
  <c r="G117" i="12"/>
  <c r="M117" i="12" s="1"/>
  <c r="I117" i="12"/>
  <c r="K117" i="12"/>
  <c r="O117" i="12"/>
  <c r="Q117" i="12"/>
  <c r="U117" i="12"/>
  <c r="G118" i="12"/>
  <c r="I118" i="12"/>
  <c r="K118" i="12"/>
  <c r="M118" i="12"/>
  <c r="O118" i="12"/>
  <c r="Q118" i="12"/>
  <c r="U118" i="12"/>
  <c r="G119" i="12"/>
  <c r="M119" i="12" s="1"/>
  <c r="I119" i="12"/>
  <c r="K119" i="12"/>
  <c r="O119" i="12"/>
  <c r="Q119" i="12"/>
  <c r="U119" i="12"/>
  <c r="G120" i="12"/>
  <c r="I120" i="12"/>
  <c r="I112" i="12" s="1"/>
  <c r="K120" i="12"/>
  <c r="M120" i="12"/>
  <c r="O120" i="12"/>
  <c r="Q120" i="12"/>
  <c r="U120" i="12"/>
  <c r="G121" i="12"/>
  <c r="I121" i="12"/>
  <c r="K121" i="12"/>
  <c r="M121" i="12"/>
  <c r="O121" i="12"/>
  <c r="Q121" i="12"/>
  <c r="U121" i="12"/>
  <c r="G122" i="12"/>
  <c r="I122" i="12"/>
  <c r="K122" i="12"/>
  <c r="M122" i="12"/>
  <c r="O122" i="12"/>
  <c r="Q122" i="12"/>
  <c r="U122" i="12"/>
  <c r="G123" i="12"/>
  <c r="M123" i="12" s="1"/>
  <c r="I123" i="12"/>
  <c r="K123" i="12"/>
  <c r="O123" i="12"/>
  <c r="Q123" i="12"/>
  <c r="U123" i="12"/>
  <c r="G124" i="12"/>
  <c r="M124" i="12" s="1"/>
  <c r="I124" i="12"/>
  <c r="K124" i="12"/>
  <c r="O124" i="12"/>
  <c r="Q124" i="12"/>
  <c r="U124" i="12"/>
  <c r="G125" i="12"/>
  <c r="M125" i="12" s="1"/>
  <c r="I125" i="12"/>
  <c r="K125" i="12"/>
  <c r="O125" i="12"/>
  <c r="Q125" i="12"/>
  <c r="U125" i="12"/>
  <c r="G126" i="12"/>
  <c r="I126" i="12"/>
  <c r="K126" i="12"/>
  <c r="M126" i="12"/>
  <c r="O126" i="12"/>
  <c r="Q126" i="12"/>
  <c r="U126" i="12"/>
  <c r="G127" i="12"/>
  <c r="M127" i="12" s="1"/>
  <c r="I127" i="12"/>
  <c r="K127" i="12"/>
  <c r="O127" i="12"/>
  <c r="Q127" i="12"/>
  <c r="U127" i="12"/>
  <c r="G128" i="12"/>
  <c r="I128" i="12"/>
  <c r="K128" i="12"/>
  <c r="M128" i="12"/>
  <c r="O128" i="12"/>
  <c r="Q128" i="12"/>
  <c r="U128" i="12"/>
  <c r="G129" i="12"/>
  <c r="I129" i="12"/>
  <c r="K129" i="12"/>
  <c r="M129" i="12"/>
  <c r="O129" i="12"/>
  <c r="Q129" i="12"/>
  <c r="U129" i="12"/>
  <c r="G130" i="12"/>
  <c r="I130" i="12"/>
  <c r="K130" i="12"/>
  <c r="M130" i="12"/>
  <c r="O130" i="12"/>
  <c r="Q130" i="12"/>
  <c r="U130" i="12"/>
  <c r="G132" i="12"/>
  <c r="M132" i="12" s="1"/>
  <c r="I132" i="12"/>
  <c r="I131" i="12" s="1"/>
  <c r="K132" i="12"/>
  <c r="K131" i="12" s="1"/>
  <c r="O132" i="12"/>
  <c r="Q132" i="12"/>
  <c r="Q131" i="12" s="1"/>
  <c r="U132" i="12"/>
  <c r="G133" i="12"/>
  <c r="M133" i="12" s="1"/>
  <c r="I133" i="12"/>
  <c r="K133" i="12"/>
  <c r="O133" i="12"/>
  <c r="Q133" i="12"/>
  <c r="U133" i="12"/>
  <c r="U131" i="12" s="1"/>
  <c r="G134" i="12"/>
  <c r="I134" i="12"/>
  <c r="K134" i="12"/>
  <c r="M134" i="12"/>
  <c r="O134" i="12"/>
  <c r="Q134" i="12"/>
  <c r="U134" i="12"/>
  <c r="G135" i="12"/>
  <c r="I135" i="12"/>
  <c r="K135" i="12"/>
  <c r="M135" i="12"/>
  <c r="O135" i="12"/>
  <c r="O131" i="12" s="1"/>
  <c r="Q135" i="12"/>
  <c r="U135" i="12"/>
  <c r="G136" i="12"/>
  <c r="I136" i="12"/>
  <c r="K136" i="12"/>
  <c r="M136" i="12"/>
  <c r="O136" i="12"/>
  <c r="Q136" i="12"/>
  <c r="U136" i="12"/>
  <c r="G137" i="12"/>
  <c r="I137" i="12"/>
  <c r="K137" i="12"/>
  <c r="M137" i="12"/>
  <c r="O137" i="12"/>
  <c r="Q137" i="12"/>
  <c r="U137" i="12"/>
  <c r="G138" i="12"/>
  <c r="I138" i="12"/>
  <c r="K138" i="12"/>
  <c r="M138" i="12"/>
  <c r="O138" i="12"/>
  <c r="Q138" i="12"/>
  <c r="U138" i="12"/>
  <c r="G139" i="12"/>
  <c r="G131" i="12" s="1"/>
  <c r="I139" i="12"/>
  <c r="K139" i="12"/>
  <c r="O139" i="12"/>
  <c r="Q139" i="12"/>
  <c r="U139" i="12"/>
  <c r="G140" i="12"/>
  <c r="M140" i="12" s="1"/>
  <c r="I140" i="12"/>
  <c r="K140" i="12"/>
  <c r="O140" i="12"/>
  <c r="Q140" i="12"/>
  <c r="U140" i="12"/>
  <c r="G141" i="12"/>
  <c r="M141" i="12" s="1"/>
  <c r="I141" i="12"/>
  <c r="K141" i="12"/>
  <c r="O141" i="12"/>
  <c r="Q141" i="12"/>
  <c r="U141" i="12"/>
  <c r="G142" i="12"/>
  <c r="I142" i="12"/>
  <c r="K142" i="12"/>
  <c r="M142" i="12"/>
  <c r="O142" i="12"/>
  <c r="Q142" i="12"/>
  <c r="U142" i="12"/>
  <c r="G143" i="12"/>
  <c r="I143" i="12"/>
  <c r="K143" i="12"/>
  <c r="M143" i="12"/>
  <c r="O143" i="12"/>
  <c r="Q143" i="12"/>
  <c r="U143" i="12"/>
  <c r="G144" i="12"/>
  <c r="I144" i="12"/>
  <c r="K144" i="12"/>
  <c r="M144" i="12"/>
  <c r="O144" i="12"/>
  <c r="Q144" i="12"/>
  <c r="U144" i="12"/>
  <c r="G145" i="12"/>
  <c r="I145" i="12"/>
  <c r="K145" i="12"/>
  <c r="M145" i="12"/>
  <c r="O145" i="12"/>
  <c r="Q145" i="12"/>
  <c r="U145" i="12"/>
  <c r="G146" i="12"/>
  <c r="I146" i="12"/>
  <c r="K146" i="12"/>
  <c r="M146" i="12"/>
  <c r="O146" i="12"/>
  <c r="Q146" i="12"/>
  <c r="U146" i="12"/>
  <c r="G147" i="12"/>
  <c r="M147" i="12" s="1"/>
  <c r="I147" i="12"/>
  <c r="K147" i="12"/>
  <c r="O147" i="12"/>
  <c r="Q147" i="12"/>
  <c r="U147" i="12"/>
  <c r="G148" i="12"/>
  <c r="M148" i="12" s="1"/>
  <c r="I148" i="12"/>
  <c r="K148" i="12"/>
  <c r="O148" i="12"/>
  <c r="Q148" i="12"/>
  <c r="U148" i="12"/>
  <c r="G149" i="12"/>
  <c r="M149" i="12" s="1"/>
  <c r="I149" i="12"/>
  <c r="K149" i="12"/>
  <c r="O149" i="12"/>
  <c r="Q149" i="12"/>
  <c r="U149" i="12"/>
  <c r="G150" i="12"/>
  <c r="I150" i="12"/>
  <c r="K150" i="12"/>
  <c r="M150" i="12"/>
  <c r="O150" i="12"/>
  <c r="Q150" i="12"/>
  <c r="U150" i="12"/>
  <c r="G151" i="12"/>
  <c r="I151" i="12"/>
  <c r="K151" i="12"/>
  <c r="M151" i="12"/>
  <c r="O151" i="12"/>
  <c r="Q151" i="12"/>
  <c r="U151" i="12"/>
  <c r="G152" i="12"/>
  <c r="I152" i="12"/>
  <c r="K152" i="12"/>
  <c r="M152" i="12"/>
  <c r="O152" i="12"/>
  <c r="Q152" i="12"/>
  <c r="U152" i="12"/>
  <c r="G153" i="12"/>
  <c r="I153" i="12"/>
  <c r="K153" i="12"/>
  <c r="M153" i="12"/>
  <c r="O153" i="12"/>
  <c r="Q153" i="12"/>
  <c r="U153" i="12"/>
  <c r="G154" i="12"/>
  <c r="I154" i="12"/>
  <c r="K154" i="12"/>
  <c r="M154" i="12"/>
  <c r="O154" i="12"/>
  <c r="Q154" i="12"/>
  <c r="U154" i="12"/>
  <c r="G155" i="12"/>
  <c r="M155" i="12" s="1"/>
  <c r="I155" i="12"/>
  <c r="K155" i="12"/>
  <c r="O155" i="12"/>
  <c r="Q155" i="12"/>
  <c r="U155" i="12"/>
  <c r="G156" i="12"/>
  <c r="M156" i="12" s="1"/>
  <c r="I156" i="12"/>
  <c r="K156" i="12"/>
  <c r="O156" i="12"/>
  <c r="Q156" i="12"/>
  <c r="U156" i="12"/>
  <c r="G157" i="12"/>
  <c r="M157" i="12" s="1"/>
  <c r="I157" i="12"/>
  <c r="K157" i="12"/>
  <c r="O157" i="12"/>
  <c r="Q157" i="12"/>
  <c r="U157" i="12"/>
  <c r="G158" i="12"/>
  <c r="I158" i="12"/>
  <c r="K158" i="12"/>
  <c r="M158" i="12"/>
  <c r="O158" i="12"/>
  <c r="Q158" i="12"/>
  <c r="U158" i="12"/>
  <c r="G159" i="12"/>
  <c r="I159" i="12"/>
  <c r="K159" i="12"/>
  <c r="M159" i="12"/>
  <c r="O159" i="12"/>
  <c r="Q159" i="12"/>
  <c r="U159" i="12"/>
  <c r="G160" i="12"/>
  <c r="I160" i="12"/>
  <c r="K160" i="12"/>
  <c r="M160" i="12"/>
  <c r="O160" i="12"/>
  <c r="Q160" i="12"/>
  <c r="U160" i="12"/>
  <c r="G161" i="12"/>
  <c r="I161" i="12"/>
  <c r="K161" i="12"/>
  <c r="M161" i="12"/>
  <c r="O161" i="12"/>
  <c r="Q161" i="12"/>
  <c r="U161" i="12"/>
  <c r="G162" i="12"/>
  <c r="I162" i="12"/>
  <c r="K162" i="12"/>
  <c r="M162" i="12"/>
  <c r="O162" i="12"/>
  <c r="Q162" i="12"/>
  <c r="U162" i="12"/>
  <c r="G163" i="12"/>
  <c r="M163" i="12" s="1"/>
  <c r="I163" i="12"/>
  <c r="K163" i="12"/>
  <c r="O163" i="12"/>
  <c r="Q163" i="12"/>
  <c r="U163" i="12"/>
  <c r="G164" i="12"/>
  <c r="M164" i="12" s="1"/>
  <c r="I164" i="12"/>
  <c r="K164" i="12"/>
  <c r="O164" i="12"/>
  <c r="Q164" i="12"/>
  <c r="U164" i="12"/>
  <c r="G165" i="12"/>
  <c r="M165" i="12" s="1"/>
  <c r="I165" i="12"/>
  <c r="K165" i="12"/>
  <c r="O165" i="12"/>
  <c r="Q165" i="12"/>
  <c r="U165" i="12"/>
  <c r="G166" i="12"/>
  <c r="I166" i="12"/>
  <c r="K166" i="12"/>
  <c r="M166" i="12"/>
  <c r="O166" i="12"/>
  <c r="Q166" i="12"/>
  <c r="U166" i="12"/>
  <c r="G167" i="12"/>
  <c r="I167" i="12"/>
  <c r="K167" i="12"/>
  <c r="M167" i="12"/>
  <c r="O167" i="12"/>
  <c r="Q167" i="12"/>
  <c r="U167" i="12"/>
  <c r="G168" i="12"/>
  <c r="I168" i="12"/>
  <c r="K168" i="12"/>
  <c r="M168" i="12"/>
  <c r="O168" i="12"/>
  <c r="Q168" i="12"/>
  <c r="U168" i="12"/>
  <c r="G169" i="12"/>
  <c r="I169" i="12"/>
  <c r="K169" i="12"/>
  <c r="M169" i="12"/>
  <c r="O169" i="12"/>
  <c r="Q169" i="12"/>
  <c r="U169" i="12"/>
  <c r="G170" i="12"/>
  <c r="I170" i="12"/>
  <c r="K170" i="12"/>
  <c r="M170" i="12"/>
  <c r="O170" i="12"/>
  <c r="Q170" i="12"/>
  <c r="U170" i="12"/>
  <c r="G171" i="12"/>
  <c r="O171" i="12"/>
  <c r="U171" i="12"/>
  <c r="G172" i="12"/>
  <c r="M172" i="12" s="1"/>
  <c r="M171" i="12" s="1"/>
  <c r="I172" i="12"/>
  <c r="I171" i="12" s="1"/>
  <c r="K172" i="12"/>
  <c r="K171" i="12" s="1"/>
  <c r="O172" i="12"/>
  <c r="Q172" i="12"/>
  <c r="Q171" i="12" s="1"/>
  <c r="U172" i="12"/>
  <c r="G174" i="12"/>
  <c r="I174" i="12"/>
  <c r="K174" i="12"/>
  <c r="G175" i="12"/>
  <c r="I175" i="12"/>
  <c r="K175" i="12"/>
  <c r="M175" i="12"/>
  <c r="M174" i="12" s="1"/>
  <c r="O175" i="12"/>
  <c r="O174" i="12" s="1"/>
  <c r="Q175" i="12"/>
  <c r="U175" i="12"/>
  <c r="G176" i="12"/>
  <c r="I176" i="12"/>
  <c r="K176" i="12"/>
  <c r="M176" i="12"/>
  <c r="O176" i="12"/>
  <c r="Q176" i="12"/>
  <c r="U176" i="12"/>
  <c r="G177" i="12"/>
  <c r="I177" i="12"/>
  <c r="K177" i="12"/>
  <c r="M177" i="12"/>
  <c r="O177" i="12"/>
  <c r="Q177" i="12"/>
  <c r="Q174" i="12" s="1"/>
  <c r="U177" i="12"/>
  <c r="G178" i="12"/>
  <c r="I178" i="12"/>
  <c r="K178" i="12"/>
  <c r="M178" i="12"/>
  <c r="O178" i="12"/>
  <c r="Q178" i="12"/>
  <c r="U178" i="12"/>
  <c r="U174" i="12" s="1"/>
  <c r="U179" i="12"/>
  <c r="G180" i="12"/>
  <c r="G179" i="12" s="1"/>
  <c r="I180" i="12"/>
  <c r="I179" i="12" s="1"/>
  <c r="K180" i="12"/>
  <c r="O180" i="12"/>
  <c r="O179" i="12" s="1"/>
  <c r="Q180" i="12"/>
  <c r="U180" i="12"/>
  <c r="G181" i="12"/>
  <c r="M181" i="12" s="1"/>
  <c r="I181" i="12"/>
  <c r="K181" i="12"/>
  <c r="K179" i="12" s="1"/>
  <c r="O181" i="12"/>
  <c r="Q181" i="12"/>
  <c r="Q179" i="12" s="1"/>
  <c r="U181" i="12"/>
  <c r="G182" i="12"/>
  <c r="M182" i="12" s="1"/>
  <c r="I182" i="12"/>
  <c r="K182" i="12"/>
  <c r="O182" i="12"/>
  <c r="Q182" i="12"/>
  <c r="U182" i="12"/>
  <c r="G183" i="12"/>
  <c r="I183" i="12"/>
  <c r="K183" i="12"/>
  <c r="M183" i="12"/>
  <c r="O183" i="12"/>
  <c r="Q183" i="12"/>
  <c r="U183" i="12"/>
  <c r="G184" i="12"/>
  <c r="I184" i="12"/>
  <c r="K184" i="12"/>
  <c r="M184" i="12"/>
  <c r="O184" i="12"/>
  <c r="Q184" i="12"/>
  <c r="U184" i="12"/>
  <c r="G189" i="12"/>
  <c r="I189" i="12"/>
  <c r="K189" i="12"/>
  <c r="M189" i="12"/>
  <c r="O189" i="12"/>
  <c r="Q189" i="12"/>
  <c r="U189" i="12"/>
  <c r="I20" i="1"/>
  <c r="I19" i="1"/>
  <c r="I18" i="1"/>
  <c r="I16" i="1"/>
  <c r="AZ44" i="1"/>
  <c r="AZ43" i="1"/>
  <c r="G27" i="1"/>
  <c r="F40" i="1"/>
  <c r="G40" i="1"/>
  <c r="G25" i="1" s="1"/>
  <c r="G26" i="1" s="1"/>
  <c r="H40" i="1"/>
  <c r="H39" i="1"/>
  <c r="I39" i="1" s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I59" i="1" l="1"/>
  <c r="G28" i="1"/>
  <c r="G23" i="1"/>
  <c r="M112" i="12"/>
  <c r="M72" i="12"/>
  <c r="M131" i="12"/>
  <c r="M33" i="12"/>
  <c r="M139" i="12"/>
  <c r="M115" i="12"/>
  <c r="M36" i="12"/>
  <c r="M180" i="12"/>
  <c r="M179" i="12" s="1"/>
  <c r="M74" i="12"/>
  <c r="M64" i="12"/>
  <c r="M63" i="12" s="1"/>
  <c r="M32" i="12"/>
  <c r="M8" i="12" s="1"/>
  <c r="I21" i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<sst xmlns="http://schemas.openxmlformats.org/spreadsheetml/2006/main" count="806" uniqueCount="417">
  <si>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</si>
  <si>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</si>
  <si>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</si>
  <si>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</si>
  <si>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</si>
  <si>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</si>
  <si>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</si>
  <si>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</si>
  <si>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</si>
  <si>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</si>
  <si>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</si>
  <si>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</si>
  <si>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</si>
  <si>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</si>
  <si>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</si>
  <si>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</si>
  <si>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</si>
  <si>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</si>
  <si>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</si>
  <si>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</si>
  <si>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</si>
  <si>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</si>
  <si>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</si>
  <si>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</si>
  <si>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</si>
  <si>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</si>
  <si>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</si>
  <si>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</si>
  <si>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</si>
  <si>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</si>
  <si>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</si>
  <si>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</si>
  <si>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</si>
  <si>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</si>
  <si>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</si>
  <si>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</si>
  <si>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</si>
  <si>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</si>
  <si>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</si>
  <si>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</si>
  <si>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</si>
  <si>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</si>
  <si>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</si>
  <si>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p.o. - rekonstrukce kotelny, PD</t>
  </si>
  <si>
    <t>Rozpočet:</t>
  </si>
  <si>
    <t>Misto</t>
  </si>
  <si>
    <t>MŠ Brno, Vinařská 4</t>
  </si>
  <si>
    <t>Vinařská 4</t>
  </si>
  <si>
    <t>Brno</t>
  </si>
  <si>
    <t>60200</t>
  </si>
  <si>
    <t>Celkem za stavbu</t>
  </si>
  <si>
    <t>CZK</t>
  </si>
  <si>
    <t xml:space="preserve">Popis rozpočtu:  - </t>
  </si>
  <si>
    <t>Nedílnou součástí pro ocenění díla je technická zpráva a kompletní výkresová dokumentace včetně příloh.</t>
  </si>
  <si>
    <t>.Projektová dokumentace je zpracována na základě cenové soustavy RTS STAVITEL, zpracovatel vycházel z dostupných katalogů popisů a cen. Položka soupisu prací obsahuje popis položky jednoznačně vymezující druh a kvalitu prací, dodávky nebo služby, s případným odkazem na jiné dokumenty, jimiž jsou technické zprávy, výkresové části projektové dokumentace, technické podmínky a ostatní dokumenty dle vyhl. 499/2006 Sb. o dokumentaci staveb.</t>
  </si>
  <si>
    <t>Rekapitulace dílů</t>
  </si>
  <si>
    <t>Typ dílu</t>
  </si>
  <si>
    <t>713</t>
  </si>
  <si>
    <t>Izolace tepelné</t>
  </si>
  <si>
    <t>722</t>
  </si>
  <si>
    <t>Vnitřní vodovod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</si>
  <si>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</si>
  <si>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</si>
  <si>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</si>
  <si>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</si>
  <si>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</si>
  <si>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</si>
  <si>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</si>
  <si>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</si>
  <si>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767</t>
  </si>
  <si>
    <t>Konstrukce zámečnické</t>
  </si>
  <si>
    <t>783</t>
  </si>
  <si>
    <t>Nátěry</t>
  </si>
  <si>
    <t>999</t>
  </si>
  <si>
    <t>Ostatní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</si>
  <si>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</si>
  <si>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</si>
  <si>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</si>
  <si>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</si>
  <si>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</si>
  <si>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</si>
  <si>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</si>
  <si>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</si>
  <si>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</si>
  <si>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</si>
  <si>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</si>
  <si>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</si>
  <si>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</si>
  <si>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</si>
  <si>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</si>
  <si>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</si>
  <si>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</si>
  <si>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</si>
  <si>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</si>
  <si>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</si>
  <si>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</si>
  <si>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</si>
  <si>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</si>
  <si>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</si>
  <si>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</si>
  <si>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</si>
  <si>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</si>
  <si>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</si>
  <si>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</si>
  <si>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IZ mont</t>
  </si>
  <si>
    <t>Montáž izolace z min. vaty povrch AL, včetně pomocného materiálu</t>
  </si>
  <si>
    <t>m</t>
  </si>
  <si>
    <t>POL3_0</t>
  </si>
  <si>
    <t>IZMV3042</t>
  </si>
  <si>
    <t>Izolační pouzdro z MV povrch ALtl.30 mm pro 42, Rockwool</t>
  </si>
  <si>
    <t>POP</t>
  </si>
  <si>
    <t>-soucinitel tepelné vodivosti pro 10°C ?10 = 0,034 W.m-1.K-1</t>
  </si>
  <si>
    <t>IZMW-4048</t>
  </si>
  <si>
    <t xml:space="preserve">Izolační pouzdro z MV povrch AL tl.40 mm pro 48,  </t>
  </si>
  <si>
    <t>IZMV5057</t>
  </si>
  <si>
    <t>Izolační pouzdro z MV povrch AL tl.50 mm pro 57</t>
  </si>
  <si>
    <t>POL1_0</t>
  </si>
  <si>
    <t>IZMV-6076</t>
  </si>
  <si>
    <t xml:space="preserve">Izolační pouzdro z MV povrch AL tl.60 mm pro 76,  </t>
  </si>
  <si>
    <t>IZMV100</t>
  </si>
  <si>
    <t>Tepelná izolace z min. vaty povrch AL tl. 10 cm, HVDT</t>
  </si>
  <si>
    <t>m2</t>
  </si>
  <si>
    <t>713400821R00</t>
  </si>
  <si>
    <t>Odstranění izolačních pásů  potrubí, včetně likvidace odpadu</t>
  </si>
  <si>
    <t>998713101R00</t>
  </si>
  <si>
    <t>Přesun hmot pro izolace tepelné, výšky do 6 m</t>
  </si>
  <si>
    <t>t</t>
  </si>
  <si>
    <t>722229101R00</t>
  </si>
  <si>
    <t>Montáž vodovodních armatur,1závit, G 1/2</t>
  </si>
  <si>
    <t>kus</t>
  </si>
  <si>
    <t>722224111R00</t>
  </si>
  <si>
    <t>Kohouty plnicí a vypouštěcí DN 15</t>
  </si>
  <si>
    <t>722229102R00</t>
  </si>
  <si>
    <t>Montáž vodovodních armatur,1závit, G 3/4</t>
  </si>
  <si>
    <t>PV3x1</t>
  </si>
  <si>
    <t>Pojistný ventil TV 3"4x1" p=6 bar</t>
  </si>
  <si>
    <t>ks</t>
  </si>
  <si>
    <t>722239102R00</t>
  </si>
  <si>
    <t>Montáž vodovodních armatur 2závity, G 3/4</t>
  </si>
  <si>
    <t>42237004.A</t>
  </si>
  <si>
    <t>Kulový kohout F-F 3/4'' pro rozvod vody</t>
  </si>
  <si>
    <t>722239103R00</t>
  </si>
  <si>
    <t>Montáž vodovodních armatur 2závity, G 1</t>
  </si>
  <si>
    <t>42280915.A</t>
  </si>
  <si>
    <t>Klapka zpětná závitová 1'' pro rozvod vody</t>
  </si>
  <si>
    <t>42266555vl</t>
  </si>
  <si>
    <t>Filtr závitový 1'' pro rozvod vody</t>
  </si>
  <si>
    <t>VL30-.</t>
  </si>
  <si>
    <t>Kohout kulový, vnitř.-vnitř.z.DN 25</t>
  </si>
  <si>
    <t>722239105R00</t>
  </si>
  <si>
    <t>Montáž vodovodních armatur 2závity, G 6/4</t>
  </si>
  <si>
    <t>722237125R00</t>
  </si>
  <si>
    <t>Kohout kulový,2xvnitřní závitový DN 40</t>
  </si>
  <si>
    <t>722237625R00</t>
  </si>
  <si>
    <t>Ventil zpětný,2xvnitřní závitový DN 40</t>
  </si>
  <si>
    <t>Expanze 35/10</t>
  </si>
  <si>
    <t>Tlaková expanzní nádoba V=35 l p=10bar, včetně montáže</t>
  </si>
  <si>
    <t>1</t>
  </si>
  <si>
    <t>Tlakoměr pro studenou vodu 0-10 MPa, včetně man. kohoutu(dodávka-montáž)</t>
  </si>
  <si>
    <t>732429111R00</t>
  </si>
  <si>
    <t>Montáž čerpadel oběhových spirálních, DN 25</t>
  </si>
  <si>
    <t>soubor</t>
  </si>
  <si>
    <t>octv</t>
  </si>
  <si>
    <t>Ob. čerpadlo cirkulační pro teplou vodu Z25/6, určeno pro cirkulaci TV m=1,5 m3/h H=2,3 m</t>
  </si>
  <si>
    <t>722172712R00</t>
  </si>
  <si>
    <t>Potrubí z PPR, D 25 x 3,5 mm, PN 16, Montáž+dodávka vč závěsů</t>
  </si>
  <si>
    <t>722172714R00</t>
  </si>
  <si>
    <t>Potrubí z PPR, D 40 x 5,5 mm, PN 16, Montáž+dodávka vč závěsů</t>
  </si>
  <si>
    <t>722290226R00</t>
  </si>
  <si>
    <t>Zkouška tlaku potrubí závitového DN 50</t>
  </si>
  <si>
    <t>722290234R00</t>
  </si>
  <si>
    <t>Proplach a dezinfekce vodovod.potrubí DN 80</t>
  </si>
  <si>
    <t>722182006RT1</t>
  </si>
  <si>
    <t>Montáž izolačních skruží na potrubí přímé DN 80, samolepící spoj, rychlouzávěr</t>
  </si>
  <si>
    <t>iz2520</t>
  </si>
  <si>
    <t>Trubice izolační D 25 mm tl. 25 mm</t>
  </si>
  <si>
    <t>iz4010</t>
  </si>
  <si>
    <t>Trubice izolační D 40 mm tl. 10 mm</t>
  </si>
  <si>
    <t>iz4020</t>
  </si>
  <si>
    <t>Trubice izolační D 40 mm tl. 40 mm povrch AL</t>
  </si>
  <si>
    <t>vv1</t>
  </si>
  <si>
    <t>Dopojení na stavající rozvod TUV a studené vody</t>
  </si>
  <si>
    <t>mdk-an</t>
  </si>
  <si>
    <t>Napojení přepadu od PV a odvod kondenzátu do kan., (včetně potrubí DN50-10m a sifonu)</t>
  </si>
  <si>
    <t>DEM</t>
  </si>
  <si>
    <t>Demontáž stávajícího rozvodu ZTI  do 15 m,  včetně armatu a likvidace odpadu</t>
  </si>
  <si>
    <t>hod</t>
  </si>
  <si>
    <t>998722101R00</t>
  </si>
  <si>
    <t>Přesun hmot pro vnitřní vodovod, výšky do 6 m</t>
  </si>
  <si>
    <t>731249126R00</t>
  </si>
  <si>
    <t>Montáž kotle ocel.teplov.,kapalina/plyn do 52 kW, vč. spuštění revizním technikem</t>
  </si>
  <si>
    <t>PK49</t>
  </si>
  <si>
    <t>Stacionární nerezový kondenzační kotel  , Q=49 kW,řízení 0-10V(alt svorky-dle MaR)</t>
  </si>
  <si>
    <t>- kotel s nerezovým výměníkem</t>
  </si>
  <si>
    <t>- včetně oběhového čerpadla pojistného ventilu3 bar</t>
  </si>
  <si>
    <t>Neutral</t>
  </si>
  <si>
    <t>Neutralizační zařízení , vč. granulátu, pro 4 kotle o celkovém vykonu 200 kW</t>
  </si>
  <si>
    <t>731890801R00</t>
  </si>
  <si>
    <t>Přemístění vybouraných hmot - kotelny, H do 6 m</t>
  </si>
  <si>
    <t>731200827R00</t>
  </si>
  <si>
    <t>Demontáž kotle ocel.,kapal./plyn, do 75 kW</t>
  </si>
  <si>
    <t>732219315R00</t>
  </si>
  <si>
    <t>Montáž ohříváků vody stojat.PN 0,6-0,6,do 1000 l</t>
  </si>
  <si>
    <t>VL02</t>
  </si>
  <si>
    <t>Zásobníkový nerezový ohřívač vody 800 vč.IZ a pláš, celkový objem 800L. teplosměnná plocha 4,56m2 82kW</t>
  </si>
  <si>
    <t>ZMEKMONT</t>
  </si>
  <si>
    <t xml:space="preserve">Montáž a zprovoznění sestavy změkčování </t>
  </si>
  <si>
    <t>Fillm</t>
  </si>
  <si>
    <t xml:space="preserve">Elektronický vodoměr,  </t>
  </si>
  <si>
    <t>Elektronický vodoměr pro kontrolu zbývající kapacity změkčovací armatury Fillsoft a kontrolu doplňovaného</t>
  </si>
  <si>
    <t>množství.</t>
  </si>
  <si>
    <t>FILLs</t>
  </si>
  <si>
    <t xml:space="preserve">Ooddělovací člen s vodoměrem,  </t>
  </si>
  <si>
    <t>oddělovací člen pro doplňovací systémy dle DIN 1988</t>
  </si>
  <si>
    <t>a DIN EN 1717 při přímém napojení na rozvod pitné vody</t>
  </si>
  <si>
    <t>• systémový oddělovač BA schválený DVGW</t>
  </si>
  <si>
    <t>• uzavírací armatury na vstupu i výstupu, stěnový držák</t>
  </si>
  <si>
    <t>• včetně standardního vodoměru</t>
  </si>
  <si>
    <t>FILL SI</t>
  </si>
  <si>
    <t>pouzdro pro změkčovací nebo demineralizační patron, pro jednu patronu</t>
  </si>
  <si>
    <t>Fill S</t>
  </si>
  <si>
    <t>Náhradní patrona pro změkčení vody, kapacita 6000 (lx°dH)</t>
  </si>
  <si>
    <t>-</t>
  </si>
  <si>
    <t xml:space="preserve">Sada pro měření tvrdosti,  </t>
  </si>
  <si>
    <t>Softm</t>
  </si>
  <si>
    <t>Směšovací zařízení pro změkčovací armaturu</t>
  </si>
  <si>
    <t>Směšovací zařízení pro změkčovací armaturu  pro korekci výstupní tvrdosti vody</t>
  </si>
  <si>
    <t>VL10</t>
  </si>
  <si>
    <t>Externí upravna vody-změkčení  pro 1 naplnění, včetně zapujčení a chemie změkčení</t>
  </si>
  <si>
    <t>objem systému - cca 4000 l</t>
  </si>
  <si>
    <t>tvrdost plnící vody 16°dH</t>
  </si>
  <si>
    <t>732429112R00</t>
  </si>
  <si>
    <t>Montáž čerpadel oběhových spirálních, DN 40</t>
  </si>
  <si>
    <t>OC30/18</t>
  </si>
  <si>
    <t>Obehové čerpadlo elektronické 30/1-8, m=3500 kg/h H=3,0m  nastaveni p-c</t>
  </si>
  <si>
    <t>230V,I=0,66 A,P=75W</t>
  </si>
  <si>
    <t>OC40/0,5-8</t>
  </si>
  <si>
    <t>Obehové čerpadlo elektronické 40/0,5-8, m=8000 kg/h H=7,0m  nastaveni p-v</t>
  </si>
  <si>
    <t>230V,I=1,33 A,P=305W</t>
  </si>
  <si>
    <t>732339108R00</t>
  </si>
  <si>
    <t>Montáž nádoby expanzní tlakové 200 l</t>
  </si>
  <si>
    <t>Exp-anze200</t>
  </si>
  <si>
    <t>Tlaková expazní nádoba M V=200 l p=6bar</t>
  </si>
  <si>
    <t>732349102R00</t>
  </si>
  <si>
    <t>Montáž anuloidu II - průtok 8 m3/hod</t>
  </si>
  <si>
    <t>VL</t>
  </si>
  <si>
    <t>Hydraulický vyrovnávač dynamického tlaku DN150, pro m=8 m3/h, včetně odvzdusnění,vypouštění,nátěru</t>
  </si>
  <si>
    <t>vč. protipřírub</t>
  </si>
  <si>
    <t>998732101R00</t>
  </si>
  <si>
    <t>Přesun hmot pro strojovny, výšky do 6 m</t>
  </si>
  <si>
    <t>732110813R00</t>
  </si>
  <si>
    <t>Demontáž těles rozdělovačů a sběračů, DN 300 mm</t>
  </si>
  <si>
    <t>732212815R00</t>
  </si>
  <si>
    <t>Demontáž ohříváků zásobníkových stojat.do 1600 l</t>
  </si>
  <si>
    <t>732213814R00</t>
  </si>
  <si>
    <t>Rozřezání demontovaných ohříváků do 1600 l</t>
  </si>
  <si>
    <t>732293810R00</t>
  </si>
  <si>
    <t>Rozřezání podpěrných konstrukcí nádrží a nádob</t>
  </si>
  <si>
    <t>732320813R00</t>
  </si>
  <si>
    <t>Odpojení nádrží od rozvodů potrubí, do 200 l</t>
  </si>
  <si>
    <t>732420811R00</t>
  </si>
  <si>
    <t>Demontáž čerpadel oběhových spirálních DN 25</t>
  </si>
  <si>
    <t>732420812R00</t>
  </si>
  <si>
    <t>Demontáž čerpadel oběhových spirálních DN 40</t>
  </si>
  <si>
    <t>732890801R00</t>
  </si>
  <si>
    <t>Přemístění vybouraných hmot - strojovny, H do 6 m</t>
  </si>
  <si>
    <t>733111312R00</t>
  </si>
  <si>
    <t>Potrubí závit. běžné svařované v kotelnách DN 10</t>
  </si>
  <si>
    <t>733111115R00</t>
  </si>
  <si>
    <t>Potrubí závit. bezešvé běžné v kotelnách DN 25</t>
  </si>
  <si>
    <t>733111116R00</t>
  </si>
  <si>
    <t>Potrubí závit. bezešvé běžné v kotelnách DN 32</t>
  </si>
  <si>
    <t>733111117R00</t>
  </si>
  <si>
    <t>Potrubí závit. bezešvé běžné v kotelnách DN 40</t>
  </si>
  <si>
    <t>733121218R00</t>
  </si>
  <si>
    <t>Potrubí hladké bezešvé v kotelnách D 57 x 2,9 mm</t>
  </si>
  <si>
    <t>733121222R00</t>
  </si>
  <si>
    <t>Potrubí hladké bezešvé v kotelnách D 76 x 3,2 mm</t>
  </si>
  <si>
    <t>733141102R00</t>
  </si>
  <si>
    <t>Odvzdušňovací nádobky z trub.ocelových do DN 65</t>
  </si>
  <si>
    <t>733190107R00</t>
  </si>
  <si>
    <t>Tlaková zkouška potrubí  DN 40</t>
  </si>
  <si>
    <t>733190219R00</t>
  </si>
  <si>
    <t>Tlaková zkouška ocelového hladkého potrubí D 60,3</t>
  </si>
  <si>
    <t>733190225R00</t>
  </si>
  <si>
    <t>Tlaková zkouška ocelového hladkého potrubí D 89</t>
  </si>
  <si>
    <t>998733101R00</t>
  </si>
  <si>
    <t>Přesun hmot pro rozvody potrubí, výšky do 6 m</t>
  </si>
  <si>
    <t>733110806R00</t>
  </si>
  <si>
    <t>Demontáž potrubí ocelového závitového do DN 15-32</t>
  </si>
  <si>
    <t>733110808R00</t>
  </si>
  <si>
    <t>Demontáž potrubí ocelového závitového do DN 32-50</t>
  </si>
  <si>
    <t>733120826R00</t>
  </si>
  <si>
    <t>Demontáž potrubí z hladkých trubek D 89</t>
  </si>
  <si>
    <t>733140811R00</t>
  </si>
  <si>
    <t>Odřezání odvzdušňovací nádoby</t>
  </si>
  <si>
    <t>733190801R00</t>
  </si>
  <si>
    <t>Odřezání potrubních objímek dvojitých do DN 50</t>
  </si>
  <si>
    <t>733191828R00</t>
  </si>
  <si>
    <t>Odřezání třmenových držáků potrubí do D 108</t>
  </si>
  <si>
    <t>733890801R00</t>
  </si>
  <si>
    <t>Přemístění vybouraných hmot - potrubí, H do 6 m</t>
  </si>
  <si>
    <t>734209103R00</t>
  </si>
  <si>
    <t>Montáž armatur závitových,s 1závitem, G 1/2</t>
  </si>
  <si>
    <t>734291113R00</t>
  </si>
  <si>
    <t>Kohouty plnící a vypouštěcí G 1/2</t>
  </si>
  <si>
    <t>734209102RT2</t>
  </si>
  <si>
    <t>Montáž armatur závitových,s 1závitem, G 3/8, včetně ventilu odvzdušňovacího automatického</t>
  </si>
  <si>
    <t>734209112R00</t>
  </si>
  <si>
    <t>Montáž armatur závitových,se 2závity, G 3/8</t>
  </si>
  <si>
    <t>734235120R00</t>
  </si>
  <si>
    <t>Kohout kulový,2xvnitřní záv. DN 10</t>
  </si>
  <si>
    <t>734209113R00</t>
  </si>
  <si>
    <t>Montáž armatur závitových,se 2závity, G 1/2</t>
  </si>
  <si>
    <t>VK</t>
  </si>
  <si>
    <t>kulový kohout DN15 pro dopouštění, s pohonem s havarijní fukcí 230V</t>
  </si>
  <si>
    <t>734209115R00</t>
  </si>
  <si>
    <t>Montáž armatur závitových,se 2závity, G 1</t>
  </si>
  <si>
    <t>6830200</t>
  </si>
  <si>
    <t>Uzavírací kohout se zajištěním v ot. poloze MKDN25</t>
  </si>
  <si>
    <t>734209116R00</t>
  </si>
  <si>
    <t>Montáž armatur závitových,se 2závity, G 5/4</t>
  </si>
  <si>
    <t>734235124R00</t>
  </si>
  <si>
    <t>Kohout kulový,2xvnitřní závitový DN 32</t>
  </si>
  <si>
    <t>734295214R00</t>
  </si>
  <si>
    <t>Filtr, vnitřní-vnitřní závitový DN 32</t>
  </si>
  <si>
    <t>734245124R00</t>
  </si>
  <si>
    <t>Ventil zpětný,2xvnitřní závitový DN 32</t>
  </si>
  <si>
    <t>MO32</t>
  </si>
  <si>
    <t>Magnetický odlučovač(filtr) DN32, pro průtok m2100kg/h amax ztrátu do 2 kPa</t>
  </si>
  <si>
    <t>734209117R00</t>
  </si>
  <si>
    <t>Montáž armatur závitových,se 2závity, G 6/4</t>
  </si>
  <si>
    <t>734235125R00</t>
  </si>
  <si>
    <t>734209118R00</t>
  </si>
  <si>
    <t>Montáž armatur závitových,se 2závity, G 2</t>
  </si>
  <si>
    <t>734235126R00</t>
  </si>
  <si>
    <t>Kohout kulový,2xvnitřní závitový DN 50</t>
  </si>
  <si>
    <t>734109113R00</t>
  </si>
  <si>
    <t>Montáž přírub. armatur, 2 příruby, PN 0,6, DN 40</t>
  </si>
  <si>
    <t>734109115R00</t>
  </si>
  <si>
    <t>Montáž přírub. armatur, 2 příruby, PN 0,6, DN 65</t>
  </si>
  <si>
    <t>734193217R00</t>
  </si>
  <si>
    <t>Klapka uzav.regul.mezipřirubová DN 65</t>
  </si>
  <si>
    <t>734193237R00</t>
  </si>
  <si>
    <t>Klapka zpětná,motýl.mezipřírubová DN 65</t>
  </si>
  <si>
    <t>734163157R00</t>
  </si>
  <si>
    <t>Filtr přírubový DN 65 do přírub</t>
  </si>
  <si>
    <t>734109414R00</t>
  </si>
  <si>
    <t>Montáž přírub.armatur se 3 přírub.PN 1,6,DN 50</t>
  </si>
  <si>
    <t>3-mix</t>
  </si>
  <si>
    <t>3-cestný směšovací ventil DN50 kvs=60</t>
  </si>
  <si>
    <t>KS</t>
  </si>
  <si>
    <t>Pohon24-0-10V</t>
  </si>
  <si>
    <t>Servopohon pro 3-cestný ventily DN50, 24V s proporcionálním řízením 0-10V</t>
  </si>
  <si>
    <t>734411111R00</t>
  </si>
  <si>
    <t>Teploměr přímý s pouzdrem  typ 160</t>
  </si>
  <si>
    <t>734421130R00</t>
  </si>
  <si>
    <t>Tlakoměr deformační 0-10 MPa č. 03313, D 160</t>
  </si>
  <si>
    <t>734494121R00</t>
  </si>
  <si>
    <t>Návarky M 20x1,5  délka do 220 mm</t>
  </si>
  <si>
    <t>998734101R00</t>
  </si>
  <si>
    <t>Přesun hmot pro armatury, výšky do 6 m</t>
  </si>
  <si>
    <t>734100811R00</t>
  </si>
  <si>
    <t>Demontáž armatur se dvěma přírubami do DN 50</t>
  </si>
  <si>
    <t>734100812R00</t>
  </si>
  <si>
    <t>Demontáž armatur se dvěma přírubami do DN 100</t>
  </si>
  <si>
    <t>734200842R00</t>
  </si>
  <si>
    <t>Demontáž armatur, 4cest. směšovač, 2bod. připojení</t>
  </si>
  <si>
    <t>734410811R00</t>
  </si>
  <si>
    <t>Demontáž teploměrů přímých a rohových</t>
  </si>
  <si>
    <t>734420811R00</t>
  </si>
  <si>
    <t>Demontáž tlakoměrů se spodním přípojením</t>
  </si>
  <si>
    <t>734200811R00</t>
  </si>
  <si>
    <t>Demontáž armatur s 1závitem do G 1/2</t>
  </si>
  <si>
    <t>734200813R00</t>
  </si>
  <si>
    <t>Demontáž armatur s 1závitem do G 6/4</t>
  </si>
  <si>
    <t>734200824R00</t>
  </si>
  <si>
    <t>Demontáž armatur se 2závity do G 2</t>
  </si>
  <si>
    <t>734890801R00</t>
  </si>
  <si>
    <t>Přemístění demontovaných hmot - armatur, H do 6 m</t>
  </si>
  <si>
    <t>767995103R00</t>
  </si>
  <si>
    <t>Montáž kovových atypických konstrukcí do 20 kg, montáž+dodávka</t>
  </si>
  <si>
    <t>kg</t>
  </si>
  <si>
    <t>uchycení pro potrubní rozdělovač a sběrač vč objímek</t>
  </si>
  <si>
    <t>783424740R00</t>
  </si>
  <si>
    <t>Nátěr syntetický potrubí do DN 50 mm základní</t>
  </si>
  <si>
    <t>783425750R00</t>
  </si>
  <si>
    <t>Nátěr syntetický potrubí do DN 100 mm základní</t>
  </si>
  <si>
    <t>783424340R00</t>
  </si>
  <si>
    <t>Nátěr syntet. potrubí do DN 50 mm  Z+2x +1x email</t>
  </si>
  <si>
    <t>783225100R00</t>
  </si>
  <si>
    <t>Nátěr syntetický kovových konstrukcí 2x + 1x email</t>
  </si>
  <si>
    <t>OST002</t>
  </si>
  <si>
    <t>Propláchnutí systému systému</t>
  </si>
  <si>
    <t>OST003</t>
  </si>
  <si>
    <t>Napuštění systému</t>
  </si>
  <si>
    <t>ost004</t>
  </si>
  <si>
    <t>Vypuštění systému</t>
  </si>
  <si>
    <t>Topná zkouška</t>
  </si>
  <si>
    <t>Topná zkouška, včetně přednastavení reg. armatur,ob. čerpadel</t>
  </si>
  <si>
    <t>SU</t>
  </si>
  <si>
    <t>Stavebni upravy+zapraveni, včetně výmalby po demontáži zařízení</t>
  </si>
  <si>
    <t>- plocha stěn + strop 100 m2-včetně výspravy omítek a výmalby</t>
  </si>
  <si>
    <t>- plochy podlahy 35 m2 - včetně nátěru otěvruvzdornému a voděodolnému</t>
  </si>
  <si>
    <t xml:space="preserve"> - vytvoření drážky v podlaze šířky 10 cm hloubky10cm délka 2 m</t>
  </si>
  <si>
    <t xml:space="preserve">   včetně zabetonování po položení potrubí</t>
  </si>
  <si>
    <t>OH</t>
  </si>
  <si>
    <t>Zajištění náhradního ohřevu teplé vody pro MŠ, po dobu rekonstrukce (např. el. ohřívačem 400 l)</t>
  </si>
  <si>
    <t>- způsob náhradního ohřevu a potřebu teplé vody upřesní</t>
  </si>
  <si>
    <t>montážní firma s provozovatelem objektu</t>
  </si>
  <si>
    <t>Vlastnosti tepelné izolace z minerální vaty</t>
  </si>
  <si>
    <t>- izolační pouzdra povrch AL</t>
  </si>
  <si>
    <t>-nejvyšší provozní teplota 250 °C*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</si>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</sst>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7" fillId="0" borderId="33" xfId="0" applyNumberFormat="1" applyFont="1" applyBorder="1" applyAlignment="1">
      <alignment vertical="top" shrinkToFit="1"/>
    </xf>
    <xf numFmtId="172" fontId="18" fillId="0" borderId="0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6" xfId="0" applyNumberFormat="1" applyFont="1" applyBorder="1" applyAlignment="1">
      <alignment vertical="top" wrapText="1" shrinkToFit="1"/>
    </xf>
    <xf numFmtId="172" fontId="18" fillId="0" borderId="6" xfId="0" applyNumberFormat="1" applyFont="1" applyBorder="1" applyAlignment="1">
      <alignment vertical="top" wrapText="1" shrinkToFit="1"/>
    </xf>
    <xf numFmtId="4" fontId="18" fillId="0" borderId="6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26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1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2"/>
  <sheetViews>
    <sheetView showGridLines="0" topLeftCell="B2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46</v>
      </c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 t="s">
        <v>47</v>
      </c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 t="s">
        <v>49</v>
      </c>
      <c r="D7" s="105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5" t="s">
        <v>23</v>
      </c>
      <c r="B16" s="196" t="s">
        <v>23</v>
      </c>
      <c r="C16" s="58"/>
      <c r="D16" s="59"/>
      <c r="E16" s="83"/>
      <c r="F16" s="84"/>
      <c r="G16" s="83"/>
      <c r="H16" s="84"/>
      <c r="I16" s="83">
        <f>SUMIF(F50:F58,A16,I50:I58)+SUMIF(F50:F58,"PSU",I50:I58)</f>
        <v>0</v>
      </c>
      <c r="J16" s="93"/>
    </row>
    <row r="17" spans="1:10" ht="23.25" customHeight="1" x14ac:dyDescent="0.2">
      <c r="A17" s="195" t="s">
        <v>24</v>
      </c>
      <c r="B17" s="196" t="s">
        <v>24</v>
      </c>
      <c r="C17" s="58"/>
      <c r="D17" s="59"/>
      <c r="E17" s="83"/>
      <c r="F17" s="84"/>
      <c r="G17" s="83"/>
      <c r="H17" s="84"/>
      <c r="I17" s="83">
        <f>SUMIF(F50:F58,A17,I50:I58)</f>
        <v>0</v>
      </c>
      <c r="J17" s="93"/>
    </row>
    <row r="18" spans="1:10" ht="23.25" customHeight="1" x14ac:dyDescent="0.2">
      <c r="A18" s="195" t="s">
        <v>25</v>
      </c>
      <c r="B18" s="196" t="s">
        <v>25</v>
      </c>
      <c r="C18" s="58"/>
      <c r="D18" s="59"/>
      <c r="E18" s="83"/>
      <c r="F18" s="84"/>
      <c r="G18" s="83"/>
      <c r="H18" s="84"/>
      <c r="I18" s="83">
        <f>SUMIF(F50:F58,A18,I50:I58)</f>
        <v>0</v>
      </c>
      <c r="J18" s="93"/>
    </row>
    <row r="19" spans="1:10" ht="23.25" customHeight="1" x14ac:dyDescent="0.2">
      <c r="A19" s="195" t="s">
        <v>75</v>
      </c>
      <c r="B19" s="196" t="s">
        <v>26</v>
      </c>
      <c r="C19" s="58"/>
      <c r="D19" s="59"/>
      <c r="E19" s="83"/>
      <c r="F19" s="84"/>
      <c r="G19" s="83"/>
      <c r="H19" s="84"/>
      <c r="I19" s="83">
        <f>SUMIF(F50:F58,A19,I50:I58)</f>
        <v>0</v>
      </c>
      <c r="J19" s="93"/>
    </row>
    <row r="20" spans="1:10" ht="23.25" customHeight="1" x14ac:dyDescent="0.2">
      <c r="A20" s="195" t="s">
        <v>76</v>
      </c>
      <c r="B20" s="196" t="s">
        <v>27</v>
      </c>
      <c r="C20" s="58"/>
      <c r="D20" s="59"/>
      <c r="E20" s="83"/>
      <c r="F20" s="84"/>
      <c r="G20" s="83"/>
      <c r="H20" s="84"/>
      <c r="I20" s="83">
        <f>SUMIF(F50:F58,A20,I50:I58)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51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43626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52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52" ht="25.5" hidden="1" customHeight="1" x14ac:dyDescent="0.2">
      <c r="A39" s="131">
        <v>1</v>
      </c>
      <c r="B39" s="137"/>
      <c r="C39" s="138"/>
      <c r="D39" s="139"/>
      <c r="E39" s="139"/>
      <c r="F39" s="147">
        <f>' Pol'!AC193</f>
        <v>0</v>
      </c>
      <c r="G39" s="148">
        <f>' Pol'!AD193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52" ht="25.5" hidden="1" customHeight="1" x14ac:dyDescent="0.2">
      <c r="A40" s="131"/>
      <c r="B40" s="141" t="s">
        <v>50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2" spans="1:52" x14ac:dyDescent="0.2">
      <c r="B42" t="s">
        <v>52</v>
      </c>
    </row>
    <row r="43" spans="1:52" x14ac:dyDescent="0.2">
      <c r="B43" s="162" t="s">
        <v>53</v>
      </c>
      <c r="C43" s="162"/>
      <c r="D43" s="162"/>
      <c r="E43" s="162"/>
      <c r="F43" s="162"/>
      <c r="G43" s="162"/>
      <c r="H43" s="162"/>
      <c r="I43" s="162"/>
      <c r="J43" s="162"/>
      <c r="AZ43" s="161" t="str">
        <f>B43</f>
        <v>Nedílnou součástí pro ocenění díla je technická zpráva a kompletní výkresová dokumentace včetně příloh.</v>
      </c>
    </row>
    <row r="44" spans="1:52" ht="63.75" x14ac:dyDescent="0.2">
      <c r="B44" s="162" t="s">
        <v>54</v>
      </c>
      <c r="C44" s="162"/>
      <c r="D44" s="162"/>
      <c r="E44" s="162"/>
      <c r="F44" s="162"/>
      <c r="G44" s="162"/>
      <c r="H44" s="162"/>
      <c r="I44" s="162"/>
      <c r="J44" s="162"/>
      <c r="AZ44" s="161" t="str">
        <f>B44</f>
        <v>.Projektová dokumentace je zpracována na základě cenové soustavy RTS STAVITEL, zpracovatel vycházel z dostupných katalogů popisů a cen. Položka soupisu prací obsahuje popis položky jednoznačně vymezující druh a kvalitu prací, dodávky nebo služby, s případným odkazem na jiné dokumenty, jimiž jsou technické zprávy, výkresové části projektové dokumentace, technické podmínky a ostatní dokumenty dle vyhl. 499/2006 Sb. o dokumentaci staveb.</v>
      </c>
    </row>
    <row r="47" spans="1:52" ht="15.75" x14ac:dyDescent="0.25">
      <c r="B47" s="163" t="s">
        <v>55</v>
      </c>
    </row>
    <row r="49" spans="1:10" ht="25.5" customHeight="1" x14ac:dyDescent="0.2">
      <c r="A49" s="164"/>
      <c r="B49" s="170" t="s">
        <v>16</v>
      </c>
      <c r="C49" s="170" t="s">
        <v>5</v>
      </c>
      <c r="D49" s="171"/>
      <c r="E49" s="171"/>
      <c r="F49" s="174" t="s">
        <v>56</v>
      </c>
      <c r="G49" s="174"/>
      <c r="H49" s="174"/>
      <c r="I49" s="175" t="s">
        <v>28</v>
      </c>
      <c r="J49" s="175"/>
    </row>
    <row r="50" spans="1:10" ht="25.5" customHeight="1" x14ac:dyDescent="0.2">
      <c r="A50" s="165"/>
      <c r="B50" s="176" t="s">
        <v>57</v>
      </c>
      <c r="C50" s="177" t="s">
        <v>58</v>
      </c>
      <c r="D50" s="178"/>
      <c r="E50" s="178"/>
      <c r="F50" s="182" t="s">
        <v>24</v>
      </c>
      <c r="G50" s="183"/>
      <c r="H50" s="183"/>
      <c r="I50" s="184">
        <f>' Pol'!G8</f>
        <v>0</v>
      </c>
      <c r="J50" s="184"/>
    </row>
    <row r="51" spans="1:10" ht="25.5" customHeight="1" x14ac:dyDescent="0.2">
      <c r="A51" s="165"/>
      <c r="B51" s="168" t="s">
        <v>59</v>
      </c>
      <c r="C51" s="167" t="s">
        <v>60</v>
      </c>
      <c r="D51" s="169"/>
      <c r="E51" s="169"/>
      <c r="F51" s="185" t="s">
        <v>24</v>
      </c>
      <c r="G51" s="186"/>
      <c r="H51" s="186"/>
      <c r="I51" s="187">
        <f>' Pol'!G33</f>
        <v>0</v>
      </c>
      <c r="J51" s="187"/>
    </row>
    <row r="52" spans="1:10" ht="25.5" customHeight="1" x14ac:dyDescent="0.2">
      <c r="A52" s="165"/>
      <c r="B52" s="168" t="s">
        <v>61</v>
      </c>
      <c r="C52" s="167" t="s">
        <v>62</v>
      </c>
      <c r="D52" s="169"/>
      <c r="E52" s="169"/>
      <c r="F52" s="185" t="s">
        <v>24</v>
      </c>
      <c r="G52" s="186"/>
      <c r="H52" s="186"/>
      <c r="I52" s="187">
        <f>' Pol'!G63</f>
        <v>0</v>
      </c>
      <c r="J52" s="187"/>
    </row>
    <row r="53" spans="1:10" ht="25.5" customHeight="1" x14ac:dyDescent="0.2">
      <c r="A53" s="165"/>
      <c r="B53" s="168" t="s">
        <v>63</v>
      </c>
      <c r="C53" s="167" t="s">
        <v>64</v>
      </c>
      <c r="D53" s="169"/>
      <c r="E53" s="169"/>
      <c r="F53" s="185" t="s">
        <v>24</v>
      </c>
      <c r="G53" s="186"/>
      <c r="H53" s="186"/>
      <c r="I53" s="187">
        <f>' Pol'!G72</f>
        <v>0</v>
      </c>
      <c r="J53" s="187"/>
    </row>
    <row r="54" spans="1:10" ht="25.5" customHeight="1" x14ac:dyDescent="0.2">
      <c r="A54" s="165"/>
      <c r="B54" s="168" t="s">
        <v>65</v>
      </c>
      <c r="C54" s="167" t="s">
        <v>66</v>
      </c>
      <c r="D54" s="169"/>
      <c r="E54" s="169"/>
      <c r="F54" s="185" t="s">
        <v>24</v>
      </c>
      <c r="G54" s="186"/>
      <c r="H54" s="186"/>
      <c r="I54" s="187">
        <f>' Pol'!G112</f>
        <v>0</v>
      </c>
      <c r="J54" s="187"/>
    </row>
    <row r="55" spans="1:10" ht="25.5" customHeight="1" x14ac:dyDescent="0.2">
      <c r="A55" s="165"/>
      <c r="B55" s="168" t="s">
        <v>67</v>
      </c>
      <c r="C55" s="167" t="s">
        <v>68</v>
      </c>
      <c r="D55" s="169"/>
      <c r="E55" s="169"/>
      <c r="F55" s="185" t="s">
        <v>24</v>
      </c>
      <c r="G55" s="186"/>
      <c r="H55" s="186"/>
      <c r="I55" s="187">
        <f>' Pol'!G131</f>
        <v>0</v>
      </c>
      <c r="J55" s="187"/>
    </row>
    <row r="56" spans="1:10" ht="25.5" customHeight="1" x14ac:dyDescent="0.2">
      <c r="A56" s="165"/>
      <c r="B56" s="168" t="s">
        <v>69</v>
      </c>
      <c r="C56" s="167" t="s">
        <v>70</v>
      </c>
      <c r="D56" s="169"/>
      <c r="E56" s="169"/>
      <c r="F56" s="185" t="s">
        <v>24</v>
      </c>
      <c r="G56" s="186"/>
      <c r="H56" s="186"/>
      <c r="I56" s="187">
        <f>' Pol'!G171</f>
        <v>0</v>
      </c>
      <c r="J56" s="187"/>
    </row>
    <row r="57" spans="1:10" ht="25.5" customHeight="1" x14ac:dyDescent="0.2">
      <c r="A57" s="165"/>
      <c r="B57" s="168" t="s">
        <v>71</v>
      </c>
      <c r="C57" s="167" t="s">
        <v>72</v>
      </c>
      <c r="D57" s="169"/>
      <c r="E57" s="169"/>
      <c r="F57" s="185" t="s">
        <v>24</v>
      </c>
      <c r="G57" s="186"/>
      <c r="H57" s="186"/>
      <c r="I57" s="187">
        <f>' Pol'!G174</f>
        <v>0</v>
      </c>
      <c r="J57" s="187"/>
    </row>
    <row r="58" spans="1:10" ht="25.5" customHeight="1" x14ac:dyDescent="0.2">
      <c r="A58" s="165"/>
      <c r="B58" s="179" t="s">
        <v>73</v>
      </c>
      <c r="C58" s="180" t="s">
        <v>74</v>
      </c>
      <c r="D58" s="181"/>
      <c r="E58" s="181"/>
      <c r="F58" s="188" t="s">
        <v>24</v>
      </c>
      <c r="G58" s="189"/>
      <c r="H58" s="189"/>
      <c r="I58" s="190">
        <f>' Pol'!G179</f>
        <v>0</v>
      </c>
      <c r="J58" s="190"/>
    </row>
    <row r="59" spans="1:10" ht="25.5" customHeight="1" x14ac:dyDescent="0.2">
      <c r="A59" s="166"/>
      <c r="B59" s="172" t="s">
        <v>1</v>
      </c>
      <c r="C59" s="172"/>
      <c r="D59" s="173"/>
      <c r="E59" s="173"/>
      <c r="F59" s="191"/>
      <c r="G59" s="192"/>
      <c r="H59" s="192"/>
      <c r="I59" s="193">
        <f>SUM(I50:I58)</f>
        <v>0</v>
      </c>
      <c r="J59" s="193"/>
    </row>
    <row r="60" spans="1:10" x14ac:dyDescent="0.2">
      <c r="F60" s="194"/>
      <c r="G60" s="130"/>
      <c r="H60" s="194"/>
      <c r="I60" s="130"/>
      <c r="J60" s="130"/>
    </row>
    <row r="61" spans="1:10" x14ac:dyDescent="0.2">
      <c r="F61" s="194"/>
      <c r="G61" s="130"/>
      <c r="H61" s="194"/>
      <c r="I61" s="130"/>
      <c r="J61" s="130"/>
    </row>
    <row r="62" spans="1:10" x14ac:dyDescent="0.2">
      <c r="F62" s="194"/>
      <c r="G62" s="130"/>
      <c r="H62" s="194"/>
      <c r="I62" s="130"/>
      <c r="J62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I57:J57"/>
    <mergeCell ref="C57:E57"/>
    <mergeCell ref="I58:J58"/>
    <mergeCell ref="C58:E58"/>
    <mergeCell ref="I59:J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C39:E39"/>
    <mergeCell ref="B40:E40"/>
    <mergeCell ref="B43:J43"/>
    <mergeCell ref="B44:J44"/>
    <mergeCell ref="I49:J49"/>
    <mergeCell ref="I50:J50"/>
    <mergeCell ref="C50:E5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4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03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7" t="s">
        <v>6</v>
      </c>
      <c r="B1" s="197"/>
      <c r="C1" s="197"/>
      <c r="D1" s="197"/>
      <c r="E1" s="197"/>
      <c r="F1" s="197"/>
      <c r="G1" s="197"/>
      <c r="AE1" t="s">
        <v>78</v>
      </c>
    </row>
    <row r="2" spans="1:60" ht="24.95" customHeight="1" x14ac:dyDescent="0.2">
      <c r="A2" s="204" t="s">
        <v>77</v>
      </c>
      <c r="B2" s="198"/>
      <c r="C2" s="199" t="s">
        <v>46</v>
      </c>
      <c r="D2" s="200"/>
      <c r="E2" s="200"/>
      <c r="F2" s="200"/>
      <c r="G2" s="206"/>
      <c r="AE2" t="s">
        <v>79</v>
      </c>
    </row>
    <row r="3" spans="1:60" ht="24.95" customHeight="1" x14ac:dyDescent="0.2">
      <c r="A3" s="205" t="s">
        <v>7</v>
      </c>
      <c r="B3" s="203"/>
      <c r="C3" s="201" t="s">
        <v>43</v>
      </c>
      <c r="D3" s="202"/>
      <c r="E3" s="202"/>
      <c r="F3" s="202"/>
      <c r="G3" s="207"/>
      <c r="AE3" t="s">
        <v>80</v>
      </c>
    </row>
    <row r="4" spans="1:60" ht="24.95" hidden="1" customHeight="1" x14ac:dyDescent="0.2">
      <c r="A4" s="205" t="s">
        <v>8</v>
      </c>
      <c r="B4" s="203"/>
      <c r="C4" s="201"/>
      <c r="D4" s="202"/>
      <c r="E4" s="202"/>
      <c r="F4" s="202"/>
      <c r="G4" s="207"/>
      <c r="AE4" t="s">
        <v>81</v>
      </c>
    </row>
    <row r="5" spans="1:60" hidden="1" x14ac:dyDescent="0.2">
      <c r="A5" s="208" t="s">
        <v>82</v>
      </c>
      <c r="B5" s="209"/>
      <c r="C5" s="210"/>
      <c r="D5" s="211"/>
      <c r="E5" s="211"/>
      <c r="F5" s="211"/>
      <c r="G5" s="212"/>
      <c r="AE5" t="s">
        <v>83</v>
      </c>
    </row>
    <row r="7" spans="1:60" ht="38.25" x14ac:dyDescent="0.2">
      <c r="A7" s="218" t="s">
        <v>84</v>
      </c>
      <c r="B7" s="219" t="s">
        <v>85</v>
      </c>
      <c r="C7" s="219" t="s">
        <v>86</v>
      </c>
      <c r="D7" s="218" t="s">
        <v>87</v>
      </c>
      <c r="E7" s="218" t="s">
        <v>88</v>
      </c>
      <c r="F7" s="213" t="s">
        <v>89</v>
      </c>
      <c r="G7" s="237" t="s">
        <v>28</v>
      </c>
      <c r="H7" s="238" t="s">
        <v>29</v>
      </c>
      <c r="I7" s="238" t="s">
        <v>90</v>
      </c>
      <c r="J7" s="238" t="s">
        <v>30</v>
      </c>
      <c r="K7" s="238" t="s">
        <v>91</v>
      </c>
      <c r="L7" s="238" t="s">
        <v>92</v>
      </c>
      <c r="M7" s="238" t="s">
        <v>93</v>
      </c>
      <c r="N7" s="238" t="s">
        <v>94</v>
      </c>
      <c r="O7" s="238" t="s">
        <v>95</v>
      </c>
      <c r="P7" s="238" t="s">
        <v>96</v>
      </c>
      <c r="Q7" s="238" t="s">
        <v>97</v>
      </c>
      <c r="R7" s="238" t="s">
        <v>98</v>
      </c>
      <c r="S7" s="238" t="s">
        <v>99</v>
      </c>
      <c r="T7" s="238" t="s">
        <v>100</v>
      </c>
      <c r="U7" s="221" t="s">
        <v>101</v>
      </c>
    </row>
    <row r="8" spans="1:60" x14ac:dyDescent="0.2">
      <c r="A8" s="239" t="s">
        <v>102</v>
      </c>
      <c r="B8" s="240" t="s">
        <v>57</v>
      </c>
      <c r="C8" s="241" t="s">
        <v>58</v>
      </c>
      <c r="D8" s="220"/>
      <c r="E8" s="242"/>
      <c r="F8" s="243"/>
      <c r="G8" s="243">
        <f>SUMIF(AE9:AE32,"&lt;&gt;NOR",G9:G32)</f>
        <v>0</v>
      </c>
      <c r="H8" s="243"/>
      <c r="I8" s="243">
        <f>SUM(I9:I32)</f>
        <v>0</v>
      </c>
      <c r="J8" s="243"/>
      <c r="K8" s="243">
        <f>SUM(K9:K32)</f>
        <v>0</v>
      </c>
      <c r="L8" s="243"/>
      <c r="M8" s="243">
        <f>SUM(M9:M32)</f>
        <v>0</v>
      </c>
      <c r="N8" s="220"/>
      <c r="O8" s="220">
        <f>SUM(O9:O32)</f>
        <v>4.6200000000000005E-2</v>
      </c>
      <c r="P8" s="220"/>
      <c r="Q8" s="220">
        <f>SUM(Q9:Q32)</f>
        <v>8.4000000000000005E-2</v>
      </c>
      <c r="R8" s="220"/>
      <c r="S8" s="220"/>
      <c r="T8" s="239"/>
      <c r="U8" s="220">
        <f>SUM(U9:U32)</f>
        <v>8.17</v>
      </c>
      <c r="AE8" t="s">
        <v>103</v>
      </c>
    </row>
    <row r="9" spans="1:60" ht="22.5" outlineLevel="1" x14ac:dyDescent="0.2">
      <c r="A9" s="215">
        <v>1</v>
      </c>
      <c r="B9" s="222" t="s">
        <v>104</v>
      </c>
      <c r="C9" s="267" t="s">
        <v>105</v>
      </c>
      <c r="D9" s="224" t="s">
        <v>106</v>
      </c>
      <c r="E9" s="229">
        <v>80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24">
        <v>0</v>
      </c>
      <c r="O9" s="224">
        <f>ROUND(E9*N9,5)</f>
        <v>0</v>
      </c>
      <c r="P9" s="224">
        <v>0</v>
      </c>
      <c r="Q9" s="224">
        <f>ROUND(E9*P9,5)</f>
        <v>0</v>
      </c>
      <c r="R9" s="224"/>
      <c r="S9" s="224"/>
      <c r="T9" s="225">
        <v>0</v>
      </c>
      <c r="U9" s="224">
        <f>ROUND(E9*T9,2)</f>
        <v>0</v>
      </c>
      <c r="V9" s="214"/>
      <c r="W9" s="214"/>
      <c r="X9" s="214"/>
      <c r="Y9" s="214"/>
      <c r="Z9" s="214"/>
      <c r="AA9" s="214"/>
      <c r="AB9" s="214"/>
      <c r="AC9" s="214"/>
      <c r="AD9" s="214"/>
      <c r="AE9" s="214" t="s">
        <v>107</v>
      </c>
      <c r="AF9" s="214"/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ht="22.5" outlineLevel="1" x14ac:dyDescent="0.2">
      <c r="A10" s="215">
        <v>2</v>
      </c>
      <c r="B10" s="222" t="s">
        <v>108</v>
      </c>
      <c r="C10" s="267" t="s">
        <v>109</v>
      </c>
      <c r="D10" s="224" t="s">
        <v>106</v>
      </c>
      <c r="E10" s="229">
        <v>30</v>
      </c>
      <c r="F10" s="232"/>
      <c r="G10" s="233">
        <f>ROUND(E10*F10,2)</f>
        <v>0</v>
      </c>
      <c r="H10" s="232"/>
      <c r="I10" s="233">
        <f>ROUND(E10*H10,2)</f>
        <v>0</v>
      </c>
      <c r="J10" s="232"/>
      <c r="K10" s="233">
        <f>ROUND(E10*J10,2)</f>
        <v>0</v>
      </c>
      <c r="L10" s="233">
        <v>21</v>
      </c>
      <c r="M10" s="233">
        <f>G10*(1+L10/100)</f>
        <v>0</v>
      </c>
      <c r="N10" s="224">
        <v>1E-3</v>
      </c>
      <c r="O10" s="224">
        <f>ROUND(E10*N10,5)</f>
        <v>0.03</v>
      </c>
      <c r="P10" s="224">
        <v>0</v>
      </c>
      <c r="Q10" s="224">
        <f>ROUND(E10*P10,5)</f>
        <v>0</v>
      </c>
      <c r="R10" s="224"/>
      <c r="S10" s="224"/>
      <c r="T10" s="225">
        <v>0</v>
      </c>
      <c r="U10" s="224">
        <f>ROUND(E10*T10,2)</f>
        <v>0</v>
      </c>
      <c r="V10" s="214"/>
      <c r="W10" s="214"/>
      <c r="X10" s="214"/>
      <c r="Y10" s="214"/>
      <c r="Z10" s="214"/>
      <c r="AA10" s="214"/>
      <c r="AB10" s="214"/>
      <c r="AC10" s="214"/>
      <c r="AD10" s="214"/>
      <c r="AE10" s="214" t="s">
        <v>107</v>
      </c>
      <c r="AF10" s="214"/>
      <c r="AG10" s="214"/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15"/>
      <c r="B11" s="222"/>
      <c r="C11" s="268" t="s">
        <v>410</v>
      </c>
      <c r="D11" s="226"/>
      <c r="E11" s="230"/>
      <c r="F11" s="234"/>
      <c r="G11" s="235"/>
      <c r="H11" s="233"/>
      <c r="I11" s="233"/>
      <c r="J11" s="233"/>
      <c r="K11" s="233"/>
      <c r="L11" s="233"/>
      <c r="M11" s="233"/>
      <c r="N11" s="224"/>
      <c r="O11" s="224"/>
      <c r="P11" s="224"/>
      <c r="Q11" s="224"/>
      <c r="R11" s="224"/>
      <c r="S11" s="224"/>
      <c r="T11" s="225"/>
      <c r="U11" s="224"/>
      <c r="V11" s="214"/>
      <c r="W11" s="214"/>
      <c r="X11" s="214"/>
      <c r="Y11" s="214"/>
      <c r="Z11" s="214"/>
      <c r="AA11" s="214"/>
      <c r="AB11" s="214"/>
      <c r="AC11" s="214"/>
      <c r="AD11" s="214"/>
      <c r="AE11" s="214" t="s">
        <v>110</v>
      </c>
      <c r="AF11" s="214"/>
      <c r="AG11" s="214"/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7" t="str">
        <f>C11</f>
        <v>Vlastnosti tepelné izolace z minerální vaty</v>
      </c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15"/>
      <c r="B12" s="222"/>
      <c r="C12" s="268" t="s">
        <v>411</v>
      </c>
      <c r="D12" s="226"/>
      <c r="E12" s="230"/>
      <c r="F12" s="234"/>
      <c r="G12" s="235"/>
      <c r="H12" s="233"/>
      <c r="I12" s="233"/>
      <c r="J12" s="233"/>
      <c r="K12" s="233"/>
      <c r="L12" s="233"/>
      <c r="M12" s="233"/>
      <c r="N12" s="224"/>
      <c r="O12" s="224"/>
      <c r="P12" s="224"/>
      <c r="Q12" s="224"/>
      <c r="R12" s="224"/>
      <c r="S12" s="224"/>
      <c r="T12" s="225"/>
      <c r="U12" s="224"/>
      <c r="V12" s="214"/>
      <c r="W12" s="214"/>
      <c r="X12" s="214"/>
      <c r="Y12" s="214"/>
      <c r="Z12" s="214"/>
      <c r="AA12" s="214"/>
      <c r="AB12" s="214"/>
      <c r="AC12" s="214"/>
      <c r="AD12" s="214"/>
      <c r="AE12" s="214" t="s">
        <v>110</v>
      </c>
      <c r="AF12" s="214"/>
      <c r="AG12" s="214"/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7" t="str">
        <f>C12</f>
        <v>- izolační pouzdra povrch AL</v>
      </c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15"/>
      <c r="B13" s="222"/>
      <c r="C13" s="268" t="s">
        <v>412</v>
      </c>
      <c r="D13" s="226"/>
      <c r="E13" s="230"/>
      <c r="F13" s="234"/>
      <c r="G13" s="235"/>
      <c r="H13" s="233"/>
      <c r="I13" s="233"/>
      <c r="J13" s="233"/>
      <c r="K13" s="233"/>
      <c r="L13" s="233"/>
      <c r="M13" s="233"/>
      <c r="N13" s="224"/>
      <c r="O13" s="224"/>
      <c r="P13" s="224"/>
      <c r="Q13" s="224"/>
      <c r="R13" s="224"/>
      <c r="S13" s="224"/>
      <c r="T13" s="225"/>
      <c r="U13" s="224"/>
      <c r="V13" s="214"/>
      <c r="W13" s="214"/>
      <c r="X13" s="214"/>
      <c r="Y13" s="214"/>
      <c r="Z13" s="214"/>
      <c r="AA13" s="214"/>
      <c r="AB13" s="214"/>
      <c r="AC13" s="214"/>
      <c r="AD13" s="214"/>
      <c r="AE13" s="214" t="s">
        <v>110</v>
      </c>
      <c r="AF13" s="214"/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7" t="str">
        <f>C13</f>
        <v>-nejvyšší provozní teplota 250 °C*</v>
      </c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15"/>
      <c r="B14" s="222"/>
      <c r="C14" s="268" t="s">
        <v>111</v>
      </c>
      <c r="D14" s="226"/>
      <c r="E14" s="230"/>
      <c r="F14" s="234"/>
      <c r="G14" s="235"/>
      <c r="H14" s="233"/>
      <c r="I14" s="233"/>
      <c r="J14" s="233"/>
      <c r="K14" s="233"/>
      <c r="L14" s="233"/>
      <c r="M14" s="233"/>
      <c r="N14" s="224"/>
      <c r="O14" s="224"/>
      <c r="P14" s="224"/>
      <c r="Q14" s="224"/>
      <c r="R14" s="224"/>
      <c r="S14" s="224"/>
      <c r="T14" s="225"/>
      <c r="U14" s="224"/>
      <c r="V14" s="214"/>
      <c r="W14" s="214"/>
      <c r="X14" s="214"/>
      <c r="Y14" s="214"/>
      <c r="Z14" s="214"/>
      <c r="AA14" s="214"/>
      <c r="AB14" s="214"/>
      <c r="AC14" s="214"/>
      <c r="AD14" s="214"/>
      <c r="AE14" s="214" t="s">
        <v>110</v>
      </c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7" t="str">
        <f>C14</f>
        <v>-soucinitel tepelné vodivosti pro 10°C ?10 = 0,034 W.m-1.K-1</v>
      </c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15">
        <v>3</v>
      </c>
      <c r="B15" s="222" t="s">
        <v>112</v>
      </c>
      <c r="C15" s="267" t="s">
        <v>113</v>
      </c>
      <c r="D15" s="224" t="s">
        <v>106</v>
      </c>
      <c r="E15" s="229">
        <v>4</v>
      </c>
      <c r="F15" s="232"/>
      <c r="G15" s="233">
        <f>ROUND(E15*F15,2)</f>
        <v>0</v>
      </c>
      <c r="H15" s="232"/>
      <c r="I15" s="233">
        <f>ROUND(E15*H15,2)</f>
        <v>0</v>
      </c>
      <c r="J15" s="232"/>
      <c r="K15" s="233">
        <f>ROUND(E15*J15,2)</f>
        <v>0</v>
      </c>
      <c r="L15" s="233">
        <v>21</v>
      </c>
      <c r="M15" s="233">
        <f>G15*(1+L15/100)</f>
        <v>0</v>
      </c>
      <c r="N15" s="224">
        <v>1.4999999999999999E-4</v>
      </c>
      <c r="O15" s="224">
        <f>ROUND(E15*N15,5)</f>
        <v>5.9999999999999995E-4</v>
      </c>
      <c r="P15" s="224">
        <v>0</v>
      </c>
      <c r="Q15" s="224">
        <f>ROUND(E15*P15,5)</f>
        <v>0</v>
      </c>
      <c r="R15" s="224"/>
      <c r="S15" s="224"/>
      <c r="T15" s="225">
        <v>0</v>
      </c>
      <c r="U15" s="224">
        <f>ROUND(E15*T15,2)</f>
        <v>0</v>
      </c>
      <c r="V15" s="214"/>
      <c r="W15" s="214"/>
      <c r="X15" s="214"/>
      <c r="Y15" s="214"/>
      <c r="Z15" s="214"/>
      <c r="AA15" s="214"/>
      <c r="AB15" s="214"/>
      <c r="AC15" s="214"/>
      <c r="AD15" s="214"/>
      <c r="AE15" s="214" t="s">
        <v>107</v>
      </c>
      <c r="AF15" s="214"/>
      <c r="AG15" s="214"/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15"/>
      <c r="B16" s="222"/>
      <c r="C16" s="268" t="s">
        <v>410</v>
      </c>
      <c r="D16" s="226"/>
      <c r="E16" s="230"/>
      <c r="F16" s="234"/>
      <c r="G16" s="235"/>
      <c r="H16" s="233"/>
      <c r="I16" s="233"/>
      <c r="J16" s="233"/>
      <c r="K16" s="233"/>
      <c r="L16" s="233"/>
      <c r="M16" s="233"/>
      <c r="N16" s="224"/>
      <c r="O16" s="224"/>
      <c r="P16" s="224"/>
      <c r="Q16" s="224"/>
      <c r="R16" s="224"/>
      <c r="S16" s="224"/>
      <c r="T16" s="225"/>
      <c r="U16" s="224"/>
      <c r="V16" s="214"/>
      <c r="W16" s="214"/>
      <c r="X16" s="214"/>
      <c r="Y16" s="214"/>
      <c r="Z16" s="214"/>
      <c r="AA16" s="214"/>
      <c r="AB16" s="214"/>
      <c r="AC16" s="214"/>
      <c r="AD16" s="214"/>
      <c r="AE16" s="214" t="s">
        <v>110</v>
      </c>
      <c r="AF16" s="214"/>
      <c r="AG16" s="214"/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7" t="str">
        <f>C16</f>
        <v>Vlastnosti tepelné izolace z minerální vaty</v>
      </c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15"/>
      <c r="B17" s="222"/>
      <c r="C17" s="268" t="s">
        <v>411</v>
      </c>
      <c r="D17" s="226"/>
      <c r="E17" s="230"/>
      <c r="F17" s="234"/>
      <c r="G17" s="235"/>
      <c r="H17" s="233"/>
      <c r="I17" s="233"/>
      <c r="J17" s="233"/>
      <c r="K17" s="233"/>
      <c r="L17" s="233"/>
      <c r="M17" s="233"/>
      <c r="N17" s="224"/>
      <c r="O17" s="224"/>
      <c r="P17" s="224"/>
      <c r="Q17" s="224"/>
      <c r="R17" s="224"/>
      <c r="S17" s="224"/>
      <c r="T17" s="225"/>
      <c r="U17" s="224"/>
      <c r="V17" s="214"/>
      <c r="W17" s="214"/>
      <c r="X17" s="214"/>
      <c r="Y17" s="214"/>
      <c r="Z17" s="214"/>
      <c r="AA17" s="214"/>
      <c r="AB17" s="214"/>
      <c r="AC17" s="214"/>
      <c r="AD17" s="214"/>
      <c r="AE17" s="214" t="s">
        <v>110</v>
      </c>
      <c r="AF17" s="214"/>
      <c r="AG17" s="214"/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7" t="str">
        <f>C17</f>
        <v>- izolační pouzdra povrch AL</v>
      </c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15"/>
      <c r="B18" s="222"/>
      <c r="C18" s="268" t="s">
        <v>412</v>
      </c>
      <c r="D18" s="226"/>
      <c r="E18" s="230"/>
      <c r="F18" s="234"/>
      <c r="G18" s="235"/>
      <c r="H18" s="233"/>
      <c r="I18" s="233"/>
      <c r="J18" s="233"/>
      <c r="K18" s="233"/>
      <c r="L18" s="233"/>
      <c r="M18" s="233"/>
      <c r="N18" s="224"/>
      <c r="O18" s="224"/>
      <c r="P18" s="224"/>
      <c r="Q18" s="224"/>
      <c r="R18" s="224"/>
      <c r="S18" s="224"/>
      <c r="T18" s="225"/>
      <c r="U18" s="224"/>
      <c r="V18" s="214"/>
      <c r="W18" s="214"/>
      <c r="X18" s="214"/>
      <c r="Y18" s="214"/>
      <c r="Z18" s="214"/>
      <c r="AA18" s="214"/>
      <c r="AB18" s="214"/>
      <c r="AC18" s="214"/>
      <c r="AD18" s="214"/>
      <c r="AE18" s="214" t="s">
        <v>110</v>
      </c>
      <c r="AF18" s="214"/>
      <c r="AG18" s="214"/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7" t="str">
        <f>C18</f>
        <v>-nejvyšší provozní teplota 250 °C*</v>
      </c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15"/>
      <c r="B19" s="222"/>
      <c r="C19" s="268" t="s">
        <v>111</v>
      </c>
      <c r="D19" s="226"/>
      <c r="E19" s="230"/>
      <c r="F19" s="234"/>
      <c r="G19" s="235"/>
      <c r="H19" s="233"/>
      <c r="I19" s="233"/>
      <c r="J19" s="233"/>
      <c r="K19" s="233"/>
      <c r="L19" s="233"/>
      <c r="M19" s="233"/>
      <c r="N19" s="224"/>
      <c r="O19" s="224"/>
      <c r="P19" s="224"/>
      <c r="Q19" s="224"/>
      <c r="R19" s="224"/>
      <c r="S19" s="224"/>
      <c r="T19" s="225"/>
      <c r="U19" s="224"/>
      <c r="V19" s="214"/>
      <c r="W19" s="214"/>
      <c r="X19" s="214"/>
      <c r="Y19" s="214"/>
      <c r="Z19" s="214"/>
      <c r="AA19" s="214"/>
      <c r="AB19" s="214"/>
      <c r="AC19" s="214"/>
      <c r="AD19" s="214"/>
      <c r="AE19" s="214" t="s">
        <v>110</v>
      </c>
      <c r="AF19" s="214"/>
      <c r="AG19" s="214"/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7" t="str">
        <f>C19</f>
        <v>-soucinitel tepelné vodivosti pro 10°C ?10 = 0,034 W.m-1.K-1</v>
      </c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15">
        <v>4</v>
      </c>
      <c r="B20" s="222" t="s">
        <v>114</v>
      </c>
      <c r="C20" s="267" t="s">
        <v>115</v>
      </c>
      <c r="D20" s="224" t="s">
        <v>106</v>
      </c>
      <c r="E20" s="229">
        <v>8</v>
      </c>
      <c r="F20" s="232"/>
      <c r="G20" s="233">
        <f>ROUND(E20*F20,2)</f>
        <v>0</v>
      </c>
      <c r="H20" s="232"/>
      <c r="I20" s="233">
        <f>ROUND(E20*H20,2)</f>
        <v>0</v>
      </c>
      <c r="J20" s="232"/>
      <c r="K20" s="233">
        <f>ROUND(E20*J20,2)</f>
        <v>0</v>
      </c>
      <c r="L20" s="233">
        <v>21</v>
      </c>
      <c r="M20" s="233">
        <f>G20*(1+L20/100)</f>
        <v>0</v>
      </c>
      <c r="N20" s="224">
        <v>5.0000000000000001E-4</v>
      </c>
      <c r="O20" s="224">
        <f>ROUND(E20*N20,5)</f>
        <v>4.0000000000000001E-3</v>
      </c>
      <c r="P20" s="224">
        <v>0</v>
      </c>
      <c r="Q20" s="224">
        <f>ROUND(E20*P20,5)</f>
        <v>0</v>
      </c>
      <c r="R20" s="224"/>
      <c r="S20" s="224"/>
      <c r="T20" s="225">
        <v>0</v>
      </c>
      <c r="U20" s="224">
        <f>ROUND(E20*T20,2)</f>
        <v>0</v>
      </c>
      <c r="V20" s="214"/>
      <c r="W20" s="214"/>
      <c r="X20" s="214"/>
      <c r="Y20" s="214"/>
      <c r="Z20" s="214"/>
      <c r="AA20" s="214"/>
      <c r="AB20" s="214"/>
      <c r="AC20" s="214"/>
      <c r="AD20" s="214"/>
      <c r="AE20" s="214" t="s">
        <v>116</v>
      </c>
      <c r="AF20" s="214"/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15"/>
      <c r="B21" s="222"/>
      <c r="C21" s="268" t="s">
        <v>410</v>
      </c>
      <c r="D21" s="226"/>
      <c r="E21" s="230"/>
      <c r="F21" s="234"/>
      <c r="G21" s="235"/>
      <c r="H21" s="233"/>
      <c r="I21" s="233"/>
      <c r="J21" s="233"/>
      <c r="K21" s="233"/>
      <c r="L21" s="233"/>
      <c r="M21" s="233"/>
      <c r="N21" s="224"/>
      <c r="O21" s="224"/>
      <c r="P21" s="224"/>
      <c r="Q21" s="224"/>
      <c r="R21" s="224"/>
      <c r="S21" s="224"/>
      <c r="T21" s="225"/>
      <c r="U21" s="224"/>
      <c r="V21" s="214"/>
      <c r="W21" s="214"/>
      <c r="X21" s="214"/>
      <c r="Y21" s="214"/>
      <c r="Z21" s="214"/>
      <c r="AA21" s="214"/>
      <c r="AB21" s="214"/>
      <c r="AC21" s="214"/>
      <c r="AD21" s="214"/>
      <c r="AE21" s="214" t="s">
        <v>110</v>
      </c>
      <c r="AF21" s="214"/>
      <c r="AG21" s="214"/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7" t="str">
        <f>C21</f>
        <v>Vlastnosti tepelné izolace z minerální vaty</v>
      </c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15"/>
      <c r="B22" s="222"/>
      <c r="C22" s="268" t="s">
        <v>411</v>
      </c>
      <c r="D22" s="226"/>
      <c r="E22" s="230"/>
      <c r="F22" s="234"/>
      <c r="G22" s="235"/>
      <c r="H22" s="233"/>
      <c r="I22" s="233"/>
      <c r="J22" s="233"/>
      <c r="K22" s="233"/>
      <c r="L22" s="233"/>
      <c r="M22" s="233"/>
      <c r="N22" s="224"/>
      <c r="O22" s="224"/>
      <c r="P22" s="224"/>
      <c r="Q22" s="224"/>
      <c r="R22" s="224"/>
      <c r="S22" s="224"/>
      <c r="T22" s="225"/>
      <c r="U22" s="224"/>
      <c r="V22" s="214"/>
      <c r="W22" s="214"/>
      <c r="X22" s="214"/>
      <c r="Y22" s="214"/>
      <c r="Z22" s="214"/>
      <c r="AA22" s="214"/>
      <c r="AB22" s="214"/>
      <c r="AC22" s="214"/>
      <c r="AD22" s="214"/>
      <c r="AE22" s="214" t="s">
        <v>110</v>
      </c>
      <c r="AF22" s="214"/>
      <c r="AG22" s="214"/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7" t="str">
        <f>C22</f>
        <v>- izolační pouzdra povrch AL</v>
      </c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15"/>
      <c r="B23" s="222"/>
      <c r="C23" s="268" t="s">
        <v>412</v>
      </c>
      <c r="D23" s="226"/>
      <c r="E23" s="230"/>
      <c r="F23" s="234"/>
      <c r="G23" s="235"/>
      <c r="H23" s="233"/>
      <c r="I23" s="233"/>
      <c r="J23" s="233"/>
      <c r="K23" s="233"/>
      <c r="L23" s="233"/>
      <c r="M23" s="233"/>
      <c r="N23" s="224"/>
      <c r="O23" s="224"/>
      <c r="P23" s="224"/>
      <c r="Q23" s="224"/>
      <c r="R23" s="224"/>
      <c r="S23" s="224"/>
      <c r="T23" s="225"/>
      <c r="U23" s="224"/>
      <c r="V23" s="214"/>
      <c r="W23" s="214"/>
      <c r="X23" s="214"/>
      <c r="Y23" s="214"/>
      <c r="Z23" s="214"/>
      <c r="AA23" s="214"/>
      <c r="AB23" s="214"/>
      <c r="AC23" s="214"/>
      <c r="AD23" s="214"/>
      <c r="AE23" s="214" t="s">
        <v>110</v>
      </c>
      <c r="AF23" s="214"/>
      <c r="AG23" s="214"/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7" t="str">
        <f>C23</f>
        <v>-nejvyšší provozní teplota 250 °C*</v>
      </c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15"/>
      <c r="B24" s="222"/>
      <c r="C24" s="268" t="s">
        <v>111</v>
      </c>
      <c r="D24" s="226"/>
      <c r="E24" s="230"/>
      <c r="F24" s="234"/>
      <c r="G24" s="235"/>
      <c r="H24" s="233"/>
      <c r="I24" s="233"/>
      <c r="J24" s="233"/>
      <c r="K24" s="233"/>
      <c r="L24" s="233"/>
      <c r="M24" s="233"/>
      <c r="N24" s="224"/>
      <c r="O24" s="224"/>
      <c r="P24" s="224"/>
      <c r="Q24" s="224"/>
      <c r="R24" s="224"/>
      <c r="S24" s="224"/>
      <c r="T24" s="225"/>
      <c r="U24" s="224"/>
      <c r="V24" s="214"/>
      <c r="W24" s="214"/>
      <c r="X24" s="214"/>
      <c r="Y24" s="214"/>
      <c r="Z24" s="214"/>
      <c r="AA24" s="214"/>
      <c r="AB24" s="214"/>
      <c r="AC24" s="214"/>
      <c r="AD24" s="214"/>
      <c r="AE24" s="214" t="s">
        <v>110</v>
      </c>
      <c r="AF24" s="214"/>
      <c r="AG24" s="214"/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7" t="str">
        <f>C24</f>
        <v>-soucinitel tepelné vodivosti pro 10°C ?10 = 0,034 W.m-1.K-1</v>
      </c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15">
        <v>5</v>
      </c>
      <c r="B25" s="222" t="s">
        <v>117</v>
      </c>
      <c r="C25" s="267" t="s">
        <v>118</v>
      </c>
      <c r="D25" s="224" t="s">
        <v>106</v>
      </c>
      <c r="E25" s="229">
        <v>38</v>
      </c>
      <c r="F25" s="232"/>
      <c r="G25" s="233">
        <f>ROUND(E25*F25,2)</f>
        <v>0</v>
      </c>
      <c r="H25" s="232"/>
      <c r="I25" s="233">
        <f>ROUND(E25*H25,2)</f>
        <v>0</v>
      </c>
      <c r="J25" s="232"/>
      <c r="K25" s="233">
        <f>ROUND(E25*J25,2)</f>
        <v>0</v>
      </c>
      <c r="L25" s="233">
        <v>21</v>
      </c>
      <c r="M25" s="233">
        <f>G25*(1+L25/100)</f>
        <v>0</v>
      </c>
      <c r="N25" s="224">
        <v>2.0000000000000001E-4</v>
      </c>
      <c r="O25" s="224">
        <f>ROUND(E25*N25,5)</f>
        <v>7.6E-3</v>
      </c>
      <c r="P25" s="224">
        <v>0</v>
      </c>
      <c r="Q25" s="224">
        <f>ROUND(E25*P25,5)</f>
        <v>0</v>
      </c>
      <c r="R25" s="224"/>
      <c r="S25" s="224"/>
      <c r="T25" s="225">
        <v>0</v>
      </c>
      <c r="U25" s="224">
        <f>ROUND(E25*T25,2)</f>
        <v>0</v>
      </c>
      <c r="V25" s="214"/>
      <c r="W25" s="214"/>
      <c r="X25" s="214"/>
      <c r="Y25" s="214"/>
      <c r="Z25" s="214"/>
      <c r="AA25" s="214"/>
      <c r="AB25" s="214"/>
      <c r="AC25" s="214"/>
      <c r="AD25" s="214"/>
      <c r="AE25" s="214" t="s">
        <v>107</v>
      </c>
      <c r="AF25" s="214"/>
      <c r="AG25" s="214"/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15"/>
      <c r="B26" s="222"/>
      <c r="C26" s="268" t="s">
        <v>410</v>
      </c>
      <c r="D26" s="226"/>
      <c r="E26" s="230"/>
      <c r="F26" s="234"/>
      <c r="G26" s="235"/>
      <c r="H26" s="233"/>
      <c r="I26" s="233"/>
      <c r="J26" s="233"/>
      <c r="K26" s="233"/>
      <c r="L26" s="233"/>
      <c r="M26" s="233"/>
      <c r="N26" s="224"/>
      <c r="O26" s="224"/>
      <c r="P26" s="224"/>
      <c r="Q26" s="224"/>
      <c r="R26" s="224"/>
      <c r="S26" s="224"/>
      <c r="T26" s="225"/>
      <c r="U26" s="224"/>
      <c r="V26" s="214"/>
      <c r="W26" s="214"/>
      <c r="X26" s="214"/>
      <c r="Y26" s="214"/>
      <c r="Z26" s="214"/>
      <c r="AA26" s="214"/>
      <c r="AB26" s="214"/>
      <c r="AC26" s="214"/>
      <c r="AD26" s="214"/>
      <c r="AE26" s="214" t="s">
        <v>110</v>
      </c>
      <c r="AF26" s="214"/>
      <c r="AG26" s="214"/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7" t="str">
        <f>C26</f>
        <v>Vlastnosti tepelné izolace z minerální vaty</v>
      </c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15"/>
      <c r="B27" s="222"/>
      <c r="C27" s="268" t="s">
        <v>411</v>
      </c>
      <c r="D27" s="226"/>
      <c r="E27" s="230"/>
      <c r="F27" s="234"/>
      <c r="G27" s="235"/>
      <c r="H27" s="233"/>
      <c r="I27" s="233"/>
      <c r="J27" s="233"/>
      <c r="K27" s="233"/>
      <c r="L27" s="233"/>
      <c r="M27" s="233"/>
      <c r="N27" s="224"/>
      <c r="O27" s="224"/>
      <c r="P27" s="224"/>
      <c r="Q27" s="224"/>
      <c r="R27" s="224"/>
      <c r="S27" s="224"/>
      <c r="T27" s="225"/>
      <c r="U27" s="224"/>
      <c r="V27" s="214"/>
      <c r="W27" s="214"/>
      <c r="X27" s="214"/>
      <c r="Y27" s="214"/>
      <c r="Z27" s="214"/>
      <c r="AA27" s="214"/>
      <c r="AB27" s="214"/>
      <c r="AC27" s="214"/>
      <c r="AD27" s="214"/>
      <c r="AE27" s="214" t="s">
        <v>110</v>
      </c>
      <c r="AF27" s="214"/>
      <c r="AG27" s="214"/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7" t="str">
        <f>C27</f>
        <v>- izolační pouzdra povrch AL</v>
      </c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15"/>
      <c r="B28" s="222"/>
      <c r="C28" s="268" t="s">
        <v>412</v>
      </c>
      <c r="D28" s="226"/>
      <c r="E28" s="230"/>
      <c r="F28" s="234"/>
      <c r="G28" s="235"/>
      <c r="H28" s="233"/>
      <c r="I28" s="233"/>
      <c r="J28" s="233"/>
      <c r="K28" s="233"/>
      <c r="L28" s="233"/>
      <c r="M28" s="233"/>
      <c r="N28" s="224"/>
      <c r="O28" s="224"/>
      <c r="P28" s="224"/>
      <c r="Q28" s="224"/>
      <c r="R28" s="224"/>
      <c r="S28" s="224"/>
      <c r="T28" s="225"/>
      <c r="U28" s="224"/>
      <c r="V28" s="214"/>
      <c r="W28" s="214"/>
      <c r="X28" s="214"/>
      <c r="Y28" s="214"/>
      <c r="Z28" s="214"/>
      <c r="AA28" s="214"/>
      <c r="AB28" s="214"/>
      <c r="AC28" s="214"/>
      <c r="AD28" s="214"/>
      <c r="AE28" s="214" t="s">
        <v>110</v>
      </c>
      <c r="AF28" s="214"/>
      <c r="AG28" s="214"/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7" t="str">
        <f>C28</f>
        <v>-nejvyšší provozní teplota 250 °C*</v>
      </c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15"/>
      <c r="B29" s="222"/>
      <c r="C29" s="268" t="s">
        <v>111</v>
      </c>
      <c r="D29" s="226"/>
      <c r="E29" s="230"/>
      <c r="F29" s="234"/>
      <c r="G29" s="235"/>
      <c r="H29" s="233"/>
      <c r="I29" s="233"/>
      <c r="J29" s="233"/>
      <c r="K29" s="233"/>
      <c r="L29" s="233"/>
      <c r="M29" s="233"/>
      <c r="N29" s="224"/>
      <c r="O29" s="224"/>
      <c r="P29" s="224"/>
      <c r="Q29" s="224"/>
      <c r="R29" s="224"/>
      <c r="S29" s="224"/>
      <c r="T29" s="225"/>
      <c r="U29" s="224"/>
      <c r="V29" s="214"/>
      <c r="W29" s="214"/>
      <c r="X29" s="214"/>
      <c r="Y29" s="214"/>
      <c r="Z29" s="214"/>
      <c r="AA29" s="214"/>
      <c r="AB29" s="214"/>
      <c r="AC29" s="214"/>
      <c r="AD29" s="214"/>
      <c r="AE29" s="214" t="s">
        <v>110</v>
      </c>
      <c r="AF29" s="214"/>
      <c r="AG29" s="214"/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7" t="str">
        <f>C29</f>
        <v>-soucinitel tepelné vodivosti pro 10°C ?10 = 0,034 W.m-1.K-1</v>
      </c>
      <c r="BB29" s="214"/>
      <c r="BC29" s="214"/>
      <c r="BD29" s="214"/>
      <c r="BE29" s="214"/>
      <c r="BF29" s="214"/>
      <c r="BG29" s="214"/>
      <c r="BH29" s="214"/>
    </row>
    <row r="30" spans="1:60" ht="22.5" outlineLevel="1" x14ac:dyDescent="0.2">
      <c r="A30" s="215">
        <v>6</v>
      </c>
      <c r="B30" s="222" t="s">
        <v>119</v>
      </c>
      <c r="C30" s="267" t="s">
        <v>120</v>
      </c>
      <c r="D30" s="224" t="s">
        <v>121</v>
      </c>
      <c r="E30" s="229">
        <v>4</v>
      </c>
      <c r="F30" s="232"/>
      <c r="G30" s="233">
        <f>ROUND(E30*F30,2)</f>
        <v>0</v>
      </c>
      <c r="H30" s="232"/>
      <c r="I30" s="233">
        <f>ROUND(E30*H30,2)</f>
        <v>0</v>
      </c>
      <c r="J30" s="232"/>
      <c r="K30" s="233">
        <f>ROUND(E30*J30,2)</f>
        <v>0</v>
      </c>
      <c r="L30" s="233">
        <v>21</v>
      </c>
      <c r="M30" s="233">
        <f>G30*(1+L30/100)</f>
        <v>0</v>
      </c>
      <c r="N30" s="224">
        <v>1E-3</v>
      </c>
      <c r="O30" s="224">
        <f>ROUND(E30*N30,5)</f>
        <v>4.0000000000000001E-3</v>
      </c>
      <c r="P30" s="224">
        <v>0</v>
      </c>
      <c r="Q30" s="224">
        <f>ROUND(E30*P30,5)</f>
        <v>0</v>
      </c>
      <c r="R30" s="224"/>
      <c r="S30" s="224"/>
      <c r="T30" s="225">
        <v>0</v>
      </c>
      <c r="U30" s="224">
        <f>ROUND(E30*T30,2)</f>
        <v>0</v>
      </c>
      <c r="V30" s="214"/>
      <c r="W30" s="214"/>
      <c r="X30" s="214"/>
      <c r="Y30" s="214"/>
      <c r="Z30" s="214"/>
      <c r="AA30" s="214"/>
      <c r="AB30" s="214"/>
      <c r="AC30" s="214"/>
      <c r="AD30" s="214"/>
      <c r="AE30" s="214" t="s">
        <v>107</v>
      </c>
      <c r="AF30" s="214"/>
      <c r="AG30" s="214"/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ht="22.5" outlineLevel="1" x14ac:dyDescent="0.2">
      <c r="A31" s="215">
        <v>7</v>
      </c>
      <c r="B31" s="222" t="s">
        <v>122</v>
      </c>
      <c r="C31" s="267" t="s">
        <v>123</v>
      </c>
      <c r="D31" s="224" t="s">
        <v>121</v>
      </c>
      <c r="E31" s="229">
        <v>40</v>
      </c>
      <c r="F31" s="232"/>
      <c r="G31" s="233">
        <f>ROUND(E31*F31,2)</f>
        <v>0</v>
      </c>
      <c r="H31" s="232"/>
      <c r="I31" s="233">
        <f>ROUND(E31*H31,2)</f>
        <v>0</v>
      </c>
      <c r="J31" s="232"/>
      <c r="K31" s="233">
        <f>ROUND(E31*J31,2)</f>
        <v>0</v>
      </c>
      <c r="L31" s="233">
        <v>21</v>
      </c>
      <c r="M31" s="233">
        <f>G31*(1+L31/100)</f>
        <v>0</v>
      </c>
      <c r="N31" s="224">
        <v>0</v>
      </c>
      <c r="O31" s="224">
        <f>ROUND(E31*N31,5)</f>
        <v>0</v>
      </c>
      <c r="P31" s="224">
        <v>2.0999999999999999E-3</v>
      </c>
      <c r="Q31" s="224">
        <f>ROUND(E31*P31,5)</f>
        <v>8.4000000000000005E-2</v>
      </c>
      <c r="R31" s="224"/>
      <c r="S31" s="224"/>
      <c r="T31" s="225">
        <v>0.2</v>
      </c>
      <c r="U31" s="224">
        <f>ROUND(E31*T31,2)</f>
        <v>8</v>
      </c>
      <c r="V31" s="214"/>
      <c r="W31" s="214"/>
      <c r="X31" s="214"/>
      <c r="Y31" s="214"/>
      <c r="Z31" s="214"/>
      <c r="AA31" s="214"/>
      <c r="AB31" s="214"/>
      <c r="AC31" s="214"/>
      <c r="AD31" s="214"/>
      <c r="AE31" s="214" t="s">
        <v>116</v>
      </c>
      <c r="AF31" s="214"/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15">
        <v>8</v>
      </c>
      <c r="B32" s="222" t="s">
        <v>124</v>
      </c>
      <c r="C32" s="267" t="s">
        <v>125</v>
      </c>
      <c r="D32" s="224" t="s">
        <v>126</v>
      </c>
      <c r="E32" s="229">
        <v>0.1</v>
      </c>
      <c r="F32" s="232"/>
      <c r="G32" s="233">
        <f>ROUND(E32*F32,2)</f>
        <v>0</v>
      </c>
      <c r="H32" s="232"/>
      <c r="I32" s="233">
        <f>ROUND(E32*H32,2)</f>
        <v>0</v>
      </c>
      <c r="J32" s="232"/>
      <c r="K32" s="233">
        <f>ROUND(E32*J32,2)</f>
        <v>0</v>
      </c>
      <c r="L32" s="233">
        <v>21</v>
      </c>
      <c r="M32" s="233">
        <f>G32*(1+L32/100)</f>
        <v>0</v>
      </c>
      <c r="N32" s="224">
        <v>0</v>
      </c>
      <c r="O32" s="224">
        <f>ROUND(E32*N32,5)</f>
        <v>0</v>
      </c>
      <c r="P32" s="224">
        <v>0</v>
      </c>
      <c r="Q32" s="224">
        <f>ROUND(E32*P32,5)</f>
        <v>0</v>
      </c>
      <c r="R32" s="224"/>
      <c r="S32" s="224"/>
      <c r="T32" s="225">
        <v>1.74</v>
      </c>
      <c r="U32" s="224">
        <f>ROUND(E32*T32,2)</f>
        <v>0.17</v>
      </c>
      <c r="V32" s="214"/>
      <c r="W32" s="214"/>
      <c r="X32" s="214"/>
      <c r="Y32" s="214"/>
      <c r="Z32" s="214"/>
      <c r="AA32" s="214"/>
      <c r="AB32" s="214"/>
      <c r="AC32" s="214"/>
      <c r="AD32" s="214"/>
      <c r="AE32" s="214" t="s">
        <v>116</v>
      </c>
      <c r="AF32" s="214"/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x14ac:dyDescent="0.2">
      <c r="A33" s="216" t="s">
        <v>102</v>
      </c>
      <c r="B33" s="223" t="s">
        <v>59</v>
      </c>
      <c r="C33" s="269" t="s">
        <v>60</v>
      </c>
      <c r="D33" s="227"/>
      <c r="E33" s="231"/>
      <c r="F33" s="236"/>
      <c r="G33" s="236">
        <f>SUMIF(AE34:AE62,"&lt;&gt;NOR",G34:G62)</f>
        <v>0</v>
      </c>
      <c r="H33" s="236"/>
      <c r="I33" s="236">
        <f>SUM(I34:I62)</f>
        <v>0</v>
      </c>
      <c r="J33" s="236"/>
      <c r="K33" s="236">
        <f>SUM(K34:K62)</f>
        <v>0</v>
      </c>
      <c r="L33" s="236"/>
      <c r="M33" s="236">
        <f>SUM(M34:M62)</f>
        <v>0</v>
      </c>
      <c r="N33" s="227"/>
      <c r="O33" s="227">
        <f>SUM(O34:O62)</f>
        <v>3.9890000000000009E-2</v>
      </c>
      <c r="P33" s="227"/>
      <c r="Q33" s="227">
        <f>SUM(Q34:Q62)</f>
        <v>0</v>
      </c>
      <c r="R33" s="227"/>
      <c r="S33" s="227"/>
      <c r="T33" s="228"/>
      <c r="U33" s="227">
        <f>SUM(U34:U62)</f>
        <v>21.979999999999997</v>
      </c>
      <c r="AE33" t="s">
        <v>103</v>
      </c>
    </row>
    <row r="34" spans="1:60" outlineLevel="1" x14ac:dyDescent="0.2">
      <c r="A34" s="215">
        <v>9</v>
      </c>
      <c r="B34" s="222" t="s">
        <v>127</v>
      </c>
      <c r="C34" s="267" t="s">
        <v>128</v>
      </c>
      <c r="D34" s="224" t="s">
        <v>129</v>
      </c>
      <c r="E34" s="229">
        <v>4</v>
      </c>
      <c r="F34" s="232"/>
      <c r="G34" s="233">
        <f>ROUND(E34*F34,2)</f>
        <v>0</v>
      </c>
      <c r="H34" s="232"/>
      <c r="I34" s="233">
        <f>ROUND(E34*H34,2)</f>
        <v>0</v>
      </c>
      <c r="J34" s="232"/>
      <c r="K34" s="233">
        <f>ROUND(E34*J34,2)</f>
        <v>0</v>
      </c>
      <c r="L34" s="233">
        <v>21</v>
      </c>
      <c r="M34" s="233">
        <f>G34*(1+L34/100)</f>
        <v>0</v>
      </c>
      <c r="N34" s="224">
        <v>4.0000000000000003E-5</v>
      </c>
      <c r="O34" s="224">
        <f>ROUND(E34*N34,5)</f>
        <v>1.6000000000000001E-4</v>
      </c>
      <c r="P34" s="224">
        <v>0</v>
      </c>
      <c r="Q34" s="224">
        <f>ROUND(E34*P34,5)</f>
        <v>0</v>
      </c>
      <c r="R34" s="224"/>
      <c r="S34" s="224"/>
      <c r="T34" s="225">
        <v>0.15</v>
      </c>
      <c r="U34" s="224">
        <f>ROUND(E34*T34,2)</f>
        <v>0.6</v>
      </c>
      <c r="V34" s="214"/>
      <c r="W34" s="214"/>
      <c r="X34" s="214"/>
      <c r="Y34" s="214"/>
      <c r="Z34" s="214"/>
      <c r="AA34" s="214"/>
      <c r="AB34" s="214"/>
      <c r="AC34" s="214"/>
      <c r="AD34" s="214"/>
      <c r="AE34" s="214" t="s">
        <v>116</v>
      </c>
      <c r="AF34" s="214"/>
      <c r="AG34" s="214"/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15">
        <v>10</v>
      </c>
      <c r="B35" s="222" t="s">
        <v>130</v>
      </c>
      <c r="C35" s="267" t="s">
        <v>131</v>
      </c>
      <c r="D35" s="224" t="s">
        <v>129</v>
      </c>
      <c r="E35" s="229">
        <v>4</v>
      </c>
      <c r="F35" s="232"/>
      <c r="G35" s="233">
        <f>ROUND(E35*F35,2)</f>
        <v>0</v>
      </c>
      <c r="H35" s="232"/>
      <c r="I35" s="233">
        <f>ROUND(E35*H35,2)</f>
        <v>0</v>
      </c>
      <c r="J35" s="232"/>
      <c r="K35" s="233">
        <f>ROUND(E35*J35,2)</f>
        <v>0</v>
      </c>
      <c r="L35" s="233">
        <v>21</v>
      </c>
      <c r="M35" s="233">
        <f>G35*(1+L35/100)</f>
        <v>0</v>
      </c>
      <c r="N35" s="224">
        <v>3.8999999999999999E-4</v>
      </c>
      <c r="O35" s="224">
        <f>ROUND(E35*N35,5)</f>
        <v>1.56E-3</v>
      </c>
      <c r="P35" s="224">
        <v>0</v>
      </c>
      <c r="Q35" s="224">
        <f>ROUND(E35*P35,5)</f>
        <v>0</v>
      </c>
      <c r="R35" s="224"/>
      <c r="S35" s="224"/>
      <c r="T35" s="225">
        <v>0.08</v>
      </c>
      <c r="U35" s="224">
        <f>ROUND(E35*T35,2)</f>
        <v>0.32</v>
      </c>
      <c r="V35" s="214"/>
      <c r="W35" s="214"/>
      <c r="X35" s="214"/>
      <c r="Y35" s="214"/>
      <c r="Z35" s="214"/>
      <c r="AA35" s="214"/>
      <c r="AB35" s="214"/>
      <c r="AC35" s="214"/>
      <c r="AD35" s="214"/>
      <c r="AE35" s="214" t="s">
        <v>116</v>
      </c>
      <c r="AF35" s="214"/>
      <c r="AG35" s="214"/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15">
        <v>11</v>
      </c>
      <c r="B36" s="222" t="s">
        <v>132</v>
      </c>
      <c r="C36" s="267" t="s">
        <v>133</v>
      </c>
      <c r="D36" s="224" t="s">
        <v>129</v>
      </c>
      <c r="E36" s="229">
        <v>1</v>
      </c>
      <c r="F36" s="232"/>
      <c r="G36" s="233">
        <f>ROUND(E36*F36,2)</f>
        <v>0</v>
      </c>
      <c r="H36" s="232"/>
      <c r="I36" s="233">
        <f>ROUND(E36*H36,2)</f>
        <v>0</v>
      </c>
      <c r="J36" s="232"/>
      <c r="K36" s="233">
        <f>ROUND(E36*J36,2)</f>
        <v>0</v>
      </c>
      <c r="L36" s="233">
        <v>21</v>
      </c>
      <c r="M36" s="233">
        <f>G36*(1+L36/100)</f>
        <v>0</v>
      </c>
      <c r="N36" s="224">
        <v>6.9999999999999994E-5</v>
      </c>
      <c r="O36" s="224">
        <f>ROUND(E36*N36,5)</f>
        <v>6.9999999999999994E-5</v>
      </c>
      <c r="P36" s="224">
        <v>0</v>
      </c>
      <c r="Q36" s="224">
        <f>ROUND(E36*P36,5)</f>
        <v>0</v>
      </c>
      <c r="R36" s="224"/>
      <c r="S36" s="224"/>
      <c r="T36" s="225">
        <v>0.21</v>
      </c>
      <c r="U36" s="224">
        <f>ROUND(E36*T36,2)</f>
        <v>0.21</v>
      </c>
      <c r="V36" s="214"/>
      <c r="W36" s="214"/>
      <c r="X36" s="214"/>
      <c r="Y36" s="214"/>
      <c r="Z36" s="214"/>
      <c r="AA36" s="214"/>
      <c r="AB36" s="214"/>
      <c r="AC36" s="214"/>
      <c r="AD36" s="214"/>
      <c r="AE36" s="214" t="s">
        <v>116</v>
      </c>
      <c r="AF36" s="214"/>
      <c r="AG36" s="214"/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15">
        <v>12</v>
      </c>
      <c r="B37" s="222" t="s">
        <v>134</v>
      </c>
      <c r="C37" s="267" t="s">
        <v>135</v>
      </c>
      <c r="D37" s="224" t="s">
        <v>136</v>
      </c>
      <c r="E37" s="229">
        <v>1</v>
      </c>
      <c r="F37" s="232"/>
      <c r="G37" s="233">
        <f>ROUND(E37*F37,2)</f>
        <v>0</v>
      </c>
      <c r="H37" s="232"/>
      <c r="I37" s="233">
        <f>ROUND(E37*H37,2)</f>
        <v>0</v>
      </c>
      <c r="J37" s="232"/>
      <c r="K37" s="233">
        <f>ROUND(E37*J37,2)</f>
        <v>0</v>
      </c>
      <c r="L37" s="233">
        <v>21</v>
      </c>
      <c r="M37" s="233">
        <f>G37*(1+L37/100)</f>
        <v>0</v>
      </c>
      <c r="N37" s="224">
        <v>0</v>
      </c>
      <c r="O37" s="224">
        <f>ROUND(E37*N37,5)</f>
        <v>0</v>
      </c>
      <c r="P37" s="224">
        <v>0</v>
      </c>
      <c r="Q37" s="224">
        <f>ROUND(E37*P37,5)</f>
        <v>0</v>
      </c>
      <c r="R37" s="224"/>
      <c r="S37" s="224"/>
      <c r="T37" s="225">
        <v>0</v>
      </c>
      <c r="U37" s="224">
        <f>ROUND(E37*T37,2)</f>
        <v>0</v>
      </c>
      <c r="V37" s="214"/>
      <c r="W37" s="214"/>
      <c r="X37" s="214"/>
      <c r="Y37" s="214"/>
      <c r="Z37" s="214"/>
      <c r="AA37" s="214"/>
      <c r="AB37" s="214"/>
      <c r="AC37" s="214"/>
      <c r="AD37" s="214"/>
      <c r="AE37" s="214" t="s">
        <v>107</v>
      </c>
      <c r="AF37" s="214"/>
      <c r="AG37" s="214"/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15">
        <v>13</v>
      </c>
      <c r="B38" s="222" t="s">
        <v>137</v>
      </c>
      <c r="C38" s="267" t="s">
        <v>138</v>
      </c>
      <c r="D38" s="224" t="s">
        <v>129</v>
      </c>
      <c r="E38" s="229">
        <v>8</v>
      </c>
      <c r="F38" s="232"/>
      <c r="G38" s="233">
        <f>ROUND(E38*F38,2)</f>
        <v>0</v>
      </c>
      <c r="H38" s="232"/>
      <c r="I38" s="233">
        <f>ROUND(E38*H38,2)</f>
        <v>0</v>
      </c>
      <c r="J38" s="232"/>
      <c r="K38" s="233">
        <f>ROUND(E38*J38,2)</f>
        <v>0</v>
      </c>
      <c r="L38" s="233">
        <v>21</v>
      </c>
      <c r="M38" s="233">
        <f>G38*(1+L38/100)</f>
        <v>0</v>
      </c>
      <c r="N38" s="224">
        <v>0</v>
      </c>
      <c r="O38" s="224">
        <f>ROUND(E38*N38,5)</f>
        <v>0</v>
      </c>
      <c r="P38" s="224">
        <v>0</v>
      </c>
      <c r="Q38" s="224">
        <f>ROUND(E38*P38,5)</f>
        <v>0</v>
      </c>
      <c r="R38" s="224"/>
      <c r="S38" s="224"/>
      <c r="T38" s="225">
        <v>0.21</v>
      </c>
      <c r="U38" s="224">
        <f>ROUND(E38*T38,2)</f>
        <v>1.68</v>
      </c>
      <c r="V38" s="214"/>
      <c r="W38" s="214"/>
      <c r="X38" s="214"/>
      <c r="Y38" s="214"/>
      <c r="Z38" s="214"/>
      <c r="AA38" s="214"/>
      <c r="AB38" s="214"/>
      <c r="AC38" s="214"/>
      <c r="AD38" s="214"/>
      <c r="AE38" s="214" t="s">
        <v>116</v>
      </c>
      <c r="AF38" s="214"/>
      <c r="AG38" s="214"/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15">
        <v>14</v>
      </c>
      <c r="B39" s="222" t="s">
        <v>139</v>
      </c>
      <c r="C39" s="267" t="s">
        <v>140</v>
      </c>
      <c r="D39" s="224" t="s">
        <v>129</v>
      </c>
      <c r="E39" s="229">
        <v>8</v>
      </c>
      <c r="F39" s="232"/>
      <c r="G39" s="233">
        <f>ROUND(E39*F39,2)</f>
        <v>0</v>
      </c>
      <c r="H39" s="232"/>
      <c r="I39" s="233">
        <f>ROUND(E39*H39,2)</f>
        <v>0</v>
      </c>
      <c r="J39" s="232"/>
      <c r="K39" s="233">
        <f>ROUND(E39*J39,2)</f>
        <v>0</v>
      </c>
      <c r="L39" s="233">
        <v>21</v>
      </c>
      <c r="M39" s="233">
        <f>G39*(1+L39/100)</f>
        <v>0</v>
      </c>
      <c r="N39" s="224">
        <v>2.5000000000000001E-4</v>
      </c>
      <c r="O39" s="224">
        <f>ROUND(E39*N39,5)</f>
        <v>2E-3</v>
      </c>
      <c r="P39" s="224">
        <v>0</v>
      </c>
      <c r="Q39" s="224">
        <f>ROUND(E39*P39,5)</f>
        <v>0</v>
      </c>
      <c r="R39" s="224"/>
      <c r="S39" s="224"/>
      <c r="T39" s="225">
        <v>0</v>
      </c>
      <c r="U39" s="224">
        <f>ROUND(E39*T39,2)</f>
        <v>0</v>
      </c>
      <c r="V39" s="214"/>
      <c r="W39" s="214"/>
      <c r="X39" s="214"/>
      <c r="Y39" s="214"/>
      <c r="Z39" s="214"/>
      <c r="AA39" s="214"/>
      <c r="AB39" s="214"/>
      <c r="AC39" s="214"/>
      <c r="AD39" s="214"/>
      <c r="AE39" s="214" t="s">
        <v>107</v>
      </c>
      <c r="AF39" s="214"/>
      <c r="AG39" s="214"/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15">
        <v>15</v>
      </c>
      <c r="B40" s="222" t="s">
        <v>141</v>
      </c>
      <c r="C40" s="267" t="s">
        <v>142</v>
      </c>
      <c r="D40" s="224" t="s">
        <v>129</v>
      </c>
      <c r="E40" s="229">
        <v>4</v>
      </c>
      <c r="F40" s="232"/>
      <c r="G40" s="233">
        <f>ROUND(E40*F40,2)</f>
        <v>0</v>
      </c>
      <c r="H40" s="232"/>
      <c r="I40" s="233">
        <f>ROUND(E40*H40,2)</f>
        <v>0</v>
      </c>
      <c r="J40" s="232"/>
      <c r="K40" s="233">
        <f>ROUND(E40*J40,2)</f>
        <v>0</v>
      </c>
      <c r="L40" s="233">
        <v>21</v>
      </c>
      <c r="M40" s="233">
        <f>G40*(1+L40/100)</f>
        <v>0</v>
      </c>
      <c r="N40" s="224">
        <v>0</v>
      </c>
      <c r="O40" s="224">
        <f>ROUND(E40*N40,5)</f>
        <v>0</v>
      </c>
      <c r="P40" s="224">
        <v>0</v>
      </c>
      <c r="Q40" s="224">
        <f>ROUND(E40*P40,5)</f>
        <v>0</v>
      </c>
      <c r="R40" s="224"/>
      <c r="S40" s="224"/>
      <c r="T40" s="225">
        <v>0.23</v>
      </c>
      <c r="U40" s="224">
        <f>ROUND(E40*T40,2)</f>
        <v>0.92</v>
      </c>
      <c r="V40" s="214"/>
      <c r="W40" s="214"/>
      <c r="X40" s="214"/>
      <c r="Y40" s="214"/>
      <c r="Z40" s="214"/>
      <c r="AA40" s="214"/>
      <c r="AB40" s="214"/>
      <c r="AC40" s="214"/>
      <c r="AD40" s="214"/>
      <c r="AE40" s="214" t="s">
        <v>116</v>
      </c>
      <c r="AF40" s="214"/>
      <c r="AG40" s="214"/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15">
        <v>16</v>
      </c>
      <c r="B41" s="222" t="s">
        <v>143</v>
      </c>
      <c r="C41" s="267" t="s">
        <v>144</v>
      </c>
      <c r="D41" s="224" t="s">
        <v>129</v>
      </c>
      <c r="E41" s="229">
        <v>1</v>
      </c>
      <c r="F41" s="232"/>
      <c r="G41" s="233">
        <f>ROUND(E41*F41,2)</f>
        <v>0</v>
      </c>
      <c r="H41" s="232"/>
      <c r="I41" s="233">
        <f>ROUND(E41*H41,2)</f>
        <v>0</v>
      </c>
      <c r="J41" s="232"/>
      <c r="K41" s="233">
        <f>ROUND(E41*J41,2)</f>
        <v>0</v>
      </c>
      <c r="L41" s="233">
        <v>21</v>
      </c>
      <c r="M41" s="233">
        <f>G41*(1+L41/100)</f>
        <v>0</v>
      </c>
      <c r="N41" s="224">
        <v>6.9999999999999999E-4</v>
      </c>
      <c r="O41" s="224">
        <f>ROUND(E41*N41,5)</f>
        <v>6.9999999999999999E-4</v>
      </c>
      <c r="P41" s="224">
        <v>0</v>
      </c>
      <c r="Q41" s="224">
        <f>ROUND(E41*P41,5)</f>
        <v>0</v>
      </c>
      <c r="R41" s="224"/>
      <c r="S41" s="224"/>
      <c r="T41" s="225">
        <v>0</v>
      </c>
      <c r="U41" s="224">
        <f>ROUND(E41*T41,2)</f>
        <v>0</v>
      </c>
      <c r="V41" s="214"/>
      <c r="W41" s="214"/>
      <c r="X41" s="214"/>
      <c r="Y41" s="214"/>
      <c r="Z41" s="214"/>
      <c r="AA41" s="214"/>
      <c r="AB41" s="214"/>
      <c r="AC41" s="214"/>
      <c r="AD41" s="214"/>
      <c r="AE41" s="214" t="s">
        <v>107</v>
      </c>
      <c r="AF41" s="214"/>
      <c r="AG41" s="214"/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15">
        <v>17</v>
      </c>
      <c r="B42" s="222" t="s">
        <v>145</v>
      </c>
      <c r="C42" s="267" t="s">
        <v>146</v>
      </c>
      <c r="D42" s="224" t="s">
        <v>129</v>
      </c>
      <c r="E42" s="229">
        <v>1</v>
      </c>
      <c r="F42" s="232"/>
      <c r="G42" s="233">
        <f>ROUND(E42*F42,2)</f>
        <v>0</v>
      </c>
      <c r="H42" s="232"/>
      <c r="I42" s="233">
        <f>ROUND(E42*H42,2)</f>
        <v>0</v>
      </c>
      <c r="J42" s="232"/>
      <c r="K42" s="233">
        <f>ROUND(E42*J42,2)</f>
        <v>0</v>
      </c>
      <c r="L42" s="233">
        <v>21</v>
      </c>
      <c r="M42" s="233">
        <f>G42*(1+L42/100)</f>
        <v>0</v>
      </c>
      <c r="N42" s="224">
        <v>6.9999999999999999E-4</v>
      </c>
      <c r="O42" s="224">
        <f>ROUND(E42*N42,5)</f>
        <v>6.9999999999999999E-4</v>
      </c>
      <c r="P42" s="224">
        <v>0</v>
      </c>
      <c r="Q42" s="224">
        <f>ROUND(E42*P42,5)</f>
        <v>0</v>
      </c>
      <c r="R42" s="224"/>
      <c r="S42" s="224"/>
      <c r="T42" s="225">
        <v>0</v>
      </c>
      <c r="U42" s="224">
        <f>ROUND(E42*T42,2)</f>
        <v>0</v>
      </c>
      <c r="V42" s="214"/>
      <c r="W42" s="214"/>
      <c r="X42" s="214"/>
      <c r="Y42" s="214"/>
      <c r="Z42" s="214"/>
      <c r="AA42" s="214"/>
      <c r="AB42" s="214"/>
      <c r="AC42" s="214"/>
      <c r="AD42" s="214"/>
      <c r="AE42" s="214" t="s">
        <v>107</v>
      </c>
      <c r="AF42" s="214"/>
      <c r="AG42" s="214"/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15">
        <v>18</v>
      </c>
      <c r="B43" s="222" t="s">
        <v>147</v>
      </c>
      <c r="C43" s="267" t="s">
        <v>148</v>
      </c>
      <c r="D43" s="224" t="s">
        <v>129</v>
      </c>
      <c r="E43" s="229">
        <v>2</v>
      </c>
      <c r="F43" s="232"/>
      <c r="G43" s="233">
        <f>ROUND(E43*F43,2)</f>
        <v>0</v>
      </c>
      <c r="H43" s="232"/>
      <c r="I43" s="233">
        <f>ROUND(E43*H43,2)</f>
        <v>0</v>
      </c>
      <c r="J43" s="232"/>
      <c r="K43" s="233">
        <f>ROUND(E43*J43,2)</f>
        <v>0</v>
      </c>
      <c r="L43" s="233">
        <v>21</v>
      </c>
      <c r="M43" s="233">
        <f>G43*(1+L43/100)</f>
        <v>0</v>
      </c>
      <c r="N43" s="224">
        <v>3.2000000000000003E-4</v>
      </c>
      <c r="O43" s="224">
        <f>ROUND(E43*N43,5)</f>
        <v>6.4000000000000005E-4</v>
      </c>
      <c r="P43" s="224">
        <v>0</v>
      </c>
      <c r="Q43" s="224">
        <f>ROUND(E43*P43,5)</f>
        <v>0</v>
      </c>
      <c r="R43" s="224"/>
      <c r="S43" s="224"/>
      <c r="T43" s="225">
        <v>0.23</v>
      </c>
      <c r="U43" s="224">
        <f>ROUND(E43*T43,2)</f>
        <v>0.46</v>
      </c>
      <c r="V43" s="214"/>
      <c r="W43" s="214"/>
      <c r="X43" s="214"/>
      <c r="Y43" s="214"/>
      <c r="Z43" s="214"/>
      <c r="AA43" s="214"/>
      <c r="AB43" s="214"/>
      <c r="AC43" s="214"/>
      <c r="AD43" s="214"/>
      <c r="AE43" s="214" t="s">
        <v>116</v>
      </c>
      <c r="AF43" s="214"/>
      <c r="AG43" s="214"/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15">
        <v>19</v>
      </c>
      <c r="B44" s="222" t="s">
        <v>149</v>
      </c>
      <c r="C44" s="267" t="s">
        <v>150</v>
      </c>
      <c r="D44" s="224" t="s">
        <v>129</v>
      </c>
      <c r="E44" s="229">
        <v>3</v>
      </c>
      <c r="F44" s="232"/>
      <c r="G44" s="233">
        <f>ROUND(E44*F44,2)</f>
        <v>0</v>
      </c>
      <c r="H44" s="232"/>
      <c r="I44" s="233">
        <f>ROUND(E44*H44,2)</f>
        <v>0</v>
      </c>
      <c r="J44" s="232"/>
      <c r="K44" s="233">
        <f>ROUND(E44*J44,2)</f>
        <v>0</v>
      </c>
      <c r="L44" s="233">
        <v>21</v>
      </c>
      <c r="M44" s="233">
        <f>G44*(1+L44/100)</f>
        <v>0</v>
      </c>
      <c r="N44" s="224">
        <v>0</v>
      </c>
      <c r="O44" s="224">
        <f>ROUND(E44*N44,5)</f>
        <v>0</v>
      </c>
      <c r="P44" s="224">
        <v>0</v>
      </c>
      <c r="Q44" s="224">
        <f>ROUND(E44*P44,5)</f>
        <v>0</v>
      </c>
      <c r="R44" s="224"/>
      <c r="S44" s="224"/>
      <c r="T44" s="225">
        <v>0.35099999999999998</v>
      </c>
      <c r="U44" s="224">
        <f>ROUND(E44*T44,2)</f>
        <v>1.05</v>
      </c>
      <c r="V44" s="214"/>
      <c r="W44" s="214"/>
      <c r="X44" s="214"/>
      <c r="Y44" s="214"/>
      <c r="Z44" s="214"/>
      <c r="AA44" s="214"/>
      <c r="AB44" s="214"/>
      <c r="AC44" s="214"/>
      <c r="AD44" s="214"/>
      <c r="AE44" s="214" t="s">
        <v>116</v>
      </c>
      <c r="AF44" s="214"/>
      <c r="AG44" s="214"/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15">
        <v>20</v>
      </c>
      <c r="B45" s="222" t="s">
        <v>151</v>
      </c>
      <c r="C45" s="267" t="s">
        <v>152</v>
      </c>
      <c r="D45" s="224" t="s">
        <v>129</v>
      </c>
      <c r="E45" s="229">
        <v>2</v>
      </c>
      <c r="F45" s="232"/>
      <c r="G45" s="233">
        <f>ROUND(E45*F45,2)</f>
        <v>0</v>
      </c>
      <c r="H45" s="232"/>
      <c r="I45" s="233">
        <f>ROUND(E45*H45,2)</f>
        <v>0</v>
      </c>
      <c r="J45" s="232"/>
      <c r="K45" s="233">
        <f>ROUND(E45*J45,2)</f>
        <v>0</v>
      </c>
      <c r="L45" s="233">
        <v>21</v>
      </c>
      <c r="M45" s="233">
        <f>G45*(1+L45/100)</f>
        <v>0</v>
      </c>
      <c r="N45" s="224">
        <v>1.0399999999999999E-3</v>
      </c>
      <c r="O45" s="224">
        <f>ROUND(E45*N45,5)</f>
        <v>2.0799999999999998E-3</v>
      </c>
      <c r="P45" s="224">
        <v>0</v>
      </c>
      <c r="Q45" s="224">
        <f>ROUND(E45*P45,5)</f>
        <v>0</v>
      </c>
      <c r="R45" s="224"/>
      <c r="S45" s="224"/>
      <c r="T45" s="225">
        <v>0.35099999999999998</v>
      </c>
      <c r="U45" s="224">
        <f>ROUND(E45*T45,2)</f>
        <v>0.7</v>
      </c>
      <c r="V45" s="214"/>
      <c r="W45" s="214"/>
      <c r="X45" s="214"/>
      <c r="Y45" s="214"/>
      <c r="Z45" s="214"/>
      <c r="AA45" s="214"/>
      <c r="AB45" s="214"/>
      <c r="AC45" s="214"/>
      <c r="AD45" s="214"/>
      <c r="AE45" s="214" t="s">
        <v>116</v>
      </c>
      <c r="AF45" s="214"/>
      <c r="AG45" s="214"/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15">
        <v>21</v>
      </c>
      <c r="B46" s="222" t="s">
        <v>153</v>
      </c>
      <c r="C46" s="267" t="s">
        <v>154</v>
      </c>
      <c r="D46" s="224" t="s">
        <v>129</v>
      </c>
      <c r="E46" s="229">
        <v>1</v>
      </c>
      <c r="F46" s="232"/>
      <c r="G46" s="233">
        <f>ROUND(E46*F46,2)</f>
        <v>0</v>
      </c>
      <c r="H46" s="232"/>
      <c r="I46" s="233">
        <f>ROUND(E46*H46,2)</f>
        <v>0</v>
      </c>
      <c r="J46" s="232"/>
      <c r="K46" s="233">
        <f>ROUND(E46*J46,2)</f>
        <v>0</v>
      </c>
      <c r="L46" s="233">
        <v>21</v>
      </c>
      <c r="M46" s="233">
        <f>G46*(1+L46/100)</f>
        <v>0</v>
      </c>
      <c r="N46" s="224">
        <v>5.8E-4</v>
      </c>
      <c r="O46" s="224">
        <f>ROUND(E46*N46,5)</f>
        <v>5.8E-4</v>
      </c>
      <c r="P46" s="224">
        <v>0</v>
      </c>
      <c r="Q46" s="224">
        <f>ROUND(E46*P46,5)</f>
        <v>0</v>
      </c>
      <c r="R46" s="224"/>
      <c r="S46" s="224"/>
      <c r="T46" s="225">
        <v>0.35099999999999998</v>
      </c>
      <c r="U46" s="224">
        <f>ROUND(E46*T46,2)</f>
        <v>0.35</v>
      </c>
      <c r="V46" s="214"/>
      <c r="W46" s="214"/>
      <c r="X46" s="214"/>
      <c r="Y46" s="214"/>
      <c r="Z46" s="214"/>
      <c r="AA46" s="214"/>
      <c r="AB46" s="214"/>
      <c r="AC46" s="214"/>
      <c r="AD46" s="214"/>
      <c r="AE46" s="214" t="s">
        <v>116</v>
      </c>
      <c r="AF46" s="214"/>
      <c r="AG46" s="214"/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ht="22.5" outlineLevel="1" x14ac:dyDescent="0.2">
      <c r="A47" s="215">
        <v>22</v>
      </c>
      <c r="B47" s="222" t="s">
        <v>155</v>
      </c>
      <c r="C47" s="267" t="s">
        <v>156</v>
      </c>
      <c r="D47" s="224" t="s">
        <v>136</v>
      </c>
      <c r="E47" s="229">
        <v>1</v>
      </c>
      <c r="F47" s="232"/>
      <c r="G47" s="233">
        <f>ROUND(E47*F47,2)</f>
        <v>0</v>
      </c>
      <c r="H47" s="232"/>
      <c r="I47" s="233">
        <f>ROUND(E47*H47,2)</f>
        <v>0</v>
      </c>
      <c r="J47" s="232"/>
      <c r="K47" s="233">
        <f>ROUND(E47*J47,2)</f>
        <v>0</v>
      </c>
      <c r="L47" s="233">
        <v>21</v>
      </c>
      <c r="M47" s="233">
        <f>G47*(1+L47/100)</f>
        <v>0</v>
      </c>
      <c r="N47" s="224">
        <v>5.0000000000000001E-3</v>
      </c>
      <c r="O47" s="224">
        <f>ROUND(E47*N47,5)</f>
        <v>5.0000000000000001E-3</v>
      </c>
      <c r="P47" s="224">
        <v>0</v>
      </c>
      <c r="Q47" s="224">
        <f>ROUND(E47*P47,5)</f>
        <v>0</v>
      </c>
      <c r="R47" s="224"/>
      <c r="S47" s="224"/>
      <c r="T47" s="225">
        <v>0</v>
      </c>
      <c r="U47" s="224">
        <f>ROUND(E47*T47,2)</f>
        <v>0</v>
      </c>
      <c r="V47" s="214"/>
      <c r="W47" s="214"/>
      <c r="X47" s="214"/>
      <c r="Y47" s="214"/>
      <c r="Z47" s="214"/>
      <c r="AA47" s="214"/>
      <c r="AB47" s="214"/>
      <c r="AC47" s="214"/>
      <c r="AD47" s="214"/>
      <c r="AE47" s="214" t="s">
        <v>107</v>
      </c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ht="22.5" outlineLevel="1" x14ac:dyDescent="0.2">
      <c r="A48" s="215">
        <v>23</v>
      </c>
      <c r="B48" s="222" t="s">
        <v>157</v>
      </c>
      <c r="C48" s="267" t="s">
        <v>158</v>
      </c>
      <c r="D48" s="224" t="s">
        <v>136</v>
      </c>
      <c r="E48" s="229">
        <v>1</v>
      </c>
      <c r="F48" s="232"/>
      <c r="G48" s="233">
        <f>ROUND(E48*F48,2)</f>
        <v>0</v>
      </c>
      <c r="H48" s="232"/>
      <c r="I48" s="233">
        <f>ROUND(E48*H48,2)</f>
        <v>0</v>
      </c>
      <c r="J48" s="232"/>
      <c r="K48" s="233">
        <f>ROUND(E48*J48,2)</f>
        <v>0</v>
      </c>
      <c r="L48" s="233">
        <v>21</v>
      </c>
      <c r="M48" s="233">
        <f>G48*(1+L48/100)</f>
        <v>0</v>
      </c>
      <c r="N48" s="224">
        <v>0</v>
      </c>
      <c r="O48" s="224">
        <f>ROUND(E48*N48,5)</f>
        <v>0</v>
      </c>
      <c r="P48" s="224">
        <v>0</v>
      </c>
      <c r="Q48" s="224">
        <f>ROUND(E48*P48,5)</f>
        <v>0</v>
      </c>
      <c r="R48" s="224"/>
      <c r="S48" s="224"/>
      <c r="T48" s="225">
        <v>0</v>
      </c>
      <c r="U48" s="224">
        <f>ROUND(E48*T48,2)</f>
        <v>0</v>
      </c>
      <c r="V48" s="214"/>
      <c r="W48" s="214"/>
      <c r="X48" s="214"/>
      <c r="Y48" s="214"/>
      <c r="Z48" s="214"/>
      <c r="AA48" s="214"/>
      <c r="AB48" s="214"/>
      <c r="AC48" s="214"/>
      <c r="AD48" s="214"/>
      <c r="AE48" s="214" t="s">
        <v>107</v>
      </c>
      <c r="AF48" s="214"/>
      <c r="AG48" s="214"/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15">
        <v>24</v>
      </c>
      <c r="B49" s="222" t="s">
        <v>159</v>
      </c>
      <c r="C49" s="267" t="s">
        <v>160</v>
      </c>
      <c r="D49" s="224" t="s">
        <v>161</v>
      </c>
      <c r="E49" s="229">
        <v>1</v>
      </c>
      <c r="F49" s="232"/>
      <c r="G49" s="233">
        <f>ROUND(E49*F49,2)</f>
        <v>0</v>
      </c>
      <c r="H49" s="232"/>
      <c r="I49" s="233">
        <f>ROUND(E49*H49,2)</f>
        <v>0</v>
      </c>
      <c r="J49" s="232"/>
      <c r="K49" s="233">
        <f>ROUND(E49*J49,2)</f>
        <v>0</v>
      </c>
      <c r="L49" s="233">
        <v>21</v>
      </c>
      <c r="M49" s="233">
        <f>G49*(1+L49/100)</f>
        <v>0</v>
      </c>
      <c r="N49" s="224">
        <v>0</v>
      </c>
      <c r="O49" s="224">
        <f>ROUND(E49*N49,5)</f>
        <v>0</v>
      </c>
      <c r="P49" s="224">
        <v>0</v>
      </c>
      <c r="Q49" s="224">
        <f>ROUND(E49*P49,5)</f>
        <v>0</v>
      </c>
      <c r="R49" s="224"/>
      <c r="S49" s="224"/>
      <c r="T49" s="225">
        <v>0.28000000000000003</v>
      </c>
      <c r="U49" s="224">
        <f>ROUND(E49*T49,2)</f>
        <v>0.28000000000000003</v>
      </c>
      <c r="V49" s="214"/>
      <c r="W49" s="214"/>
      <c r="X49" s="214"/>
      <c r="Y49" s="214"/>
      <c r="Z49" s="214"/>
      <c r="AA49" s="214"/>
      <c r="AB49" s="214"/>
      <c r="AC49" s="214"/>
      <c r="AD49" s="214"/>
      <c r="AE49" s="214" t="s">
        <v>116</v>
      </c>
      <c r="AF49" s="214"/>
      <c r="AG49" s="214"/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ht="22.5" outlineLevel="1" x14ac:dyDescent="0.2">
      <c r="A50" s="215">
        <v>25</v>
      </c>
      <c r="B50" s="222" t="s">
        <v>162</v>
      </c>
      <c r="C50" s="267" t="s">
        <v>163</v>
      </c>
      <c r="D50" s="224" t="s">
        <v>136</v>
      </c>
      <c r="E50" s="229">
        <v>1</v>
      </c>
      <c r="F50" s="232"/>
      <c r="G50" s="233">
        <f>ROUND(E50*F50,2)</f>
        <v>0</v>
      </c>
      <c r="H50" s="232"/>
      <c r="I50" s="233">
        <f>ROUND(E50*H50,2)</f>
        <v>0</v>
      </c>
      <c r="J50" s="232"/>
      <c r="K50" s="233">
        <f>ROUND(E50*J50,2)</f>
        <v>0</v>
      </c>
      <c r="L50" s="233">
        <v>21</v>
      </c>
      <c r="M50" s="233">
        <f>G50*(1+L50/100)</f>
        <v>0</v>
      </c>
      <c r="N50" s="224">
        <v>0</v>
      </c>
      <c r="O50" s="224">
        <f>ROUND(E50*N50,5)</f>
        <v>0</v>
      </c>
      <c r="P50" s="224">
        <v>0</v>
      </c>
      <c r="Q50" s="224">
        <f>ROUND(E50*P50,5)</f>
        <v>0</v>
      </c>
      <c r="R50" s="224"/>
      <c r="S50" s="224"/>
      <c r="T50" s="225">
        <v>0</v>
      </c>
      <c r="U50" s="224">
        <f>ROUND(E50*T50,2)</f>
        <v>0</v>
      </c>
      <c r="V50" s="214"/>
      <c r="W50" s="214"/>
      <c r="X50" s="214"/>
      <c r="Y50" s="214"/>
      <c r="Z50" s="214"/>
      <c r="AA50" s="214"/>
      <c r="AB50" s="214"/>
      <c r="AC50" s="214"/>
      <c r="AD50" s="214"/>
      <c r="AE50" s="214" t="s">
        <v>107</v>
      </c>
      <c r="AF50" s="214"/>
      <c r="AG50" s="214"/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ht="22.5" outlineLevel="1" x14ac:dyDescent="0.2">
      <c r="A51" s="215">
        <v>26</v>
      </c>
      <c r="B51" s="222" t="s">
        <v>164</v>
      </c>
      <c r="C51" s="267" t="s">
        <v>165</v>
      </c>
      <c r="D51" s="224" t="s">
        <v>106</v>
      </c>
      <c r="E51" s="229">
        <v>16</v>
      </c>
      <c r="F51" s="232"/>
      <c r="G51" s="233">
        <f>ROUND(E51*F51,2)</f>
        <v>0</v>
      </c>
      <c r="H51" s="232"/>
      <c r="I51" s="233">
        <f>ROUND(E51*H51,2)</f>
        <v>0</v>
      </c>
      <c r="J51" s="232"/>
      <c r="K51" s="233">
        <f>ROUND(E51*J51,2)</f>
        <v>0</v>
      </c>
      <c r="L51" s="233">
        <v>21</v>
      </c>
      <c r="M51" s="233">
        <f>G51*(1+L51/100)</f>
        <v>0</v>
      </c>
      <c r="N51" s="224">
        <v>5.2999999999999998E-4</v>
      </c>
      <c r="O51" s="224">
        <f>ROUND(E51*N51,5)</f>
        <v>8.4799999999999997E-3</v>
      </c>
      <c r="P51" s="224">
        <v>0</v>
      </c>
      <c r="Q51" s="224">
        <f>ROUND(E51*P51,5)</f>
        <v>0</v>
      </c>
      <c r="R51" s="224"/>
      <c r="S51" s="224"/>
      <c r="T51" s="225">
        <v>0.27889999999999998</v>
      </c>
      <c r="U51" s="224">
        <f>ROUND(E51*T51,2)</f>
        <v>4.46</v>
      </c>
      <c r="V51" s="214"/>
      <c r="W51" s="214"/>
      <c r="X51" s="214"/>
      <c r="Y51" s="214"/>
      <c r="Z51" s="214"/>
      <c r="AA51" s="214"/>
      <c r="AB51" s="214"/>
      <c r="AC51" s="214"/>
      <c r="AD51" s="214"/>
      <c r="AE51" s="214" t="s">
        <v>116</v>
      </c>
      <c r="AF51" s="214"/>
      <c r="AG51" s="214"/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ht="22.5" outlineLevel="1" x14ac:dyDescent="0.2">
      <c r="A52" s="215">
        <v>27</v>
      </c>
      <c r="B52" s="222" t="s">
        <v>166</v>
      </c>
      <c r="C52" s="267" t="s">
        <v>167</v>
      </c>
      <c r="D52" s="224" t="s">
        <v>106</v>
      </c>
      <c r="E52" s="229">
        <v>12</v>
      </c>
      <c r="F52" s="232"/>
      <c r="G52" s="233">
        <f>ROUND(E52*F52,2)</f>
        <v>0</v>
      </c>
      <c r="H52" s="232"/>
      <c r="I52" s="233">
        <f>ROUND(E52*H52,2)</f>
        <v>0</v>
      </c>
      <c r="J52" s="232"/>
      <c r="K52" s="233">
        <f>ROUND(E52*J52,2)</f>
        <v>0</v>
      </c>
      <c r="L52" s="233">
        <v>21</v>
      </c>
      <c r="M52" s="233">
        <f>G52*(1+L52/100)</f>
        <v>0</v>
      </c>
      <c r="N52" s="224">
        <v>1.01E-3</v>
      </c>
      <c r="O52" s="224">
        <f>ROUND(E52*N52,5)</f>
        <v>1.2120000000000001E-2</v>
      </c>
      <c r="P52" s="224">
        <v>0</v>
      </c>
      <c r="Q52" s="224">
        <f>ROUND(E52*P52,5)</f>
        <v>0</v>
      </c>
      <c r="R52" s="224"/>
      <c r="S52" s="224"/>
      <c r="T52" s="225">
        <v>0.38469999999999999</v>
      </c>
      <c r="U52" s="224">
        <f>ROUND(E52*T52,2)</f>
        <v>4.62</v>
      </c>
      <c r="V52" s="214"/>
      <c r="W52" s="214"/>
      <c r="X52" s="214"/>
      <c r="Y52" s="214"/>
      <c r="Z52" s="214"/>
      <c r="AA52" s="214"/>
      <c r="AB52" s="214"/>
      <c r="AC52" s="214"/>
      <c r="AD52" s="214"/>
      <c r="AE52" s="214" t="s">
        <v>116</v>
      </c>
      <c r="AF52" s="214"/>
      <c r="AG52" s="214"/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15">
        <v>28</v>
      </c>
      <c r="B53" s="222" t="s">
        <v>168</v>
      </c>
      <c r="C53" s="267" t="s">
        <v>169</v>
      </c>
      <c r="D53" s="224" t="s">
        <v>106</v>
      </c>
      <c r="E53" s="229">
        <v>28</v>
      </c>
      <c r="F53" s="232"/>
      <c r="G53" s="233">
        <f>ROUND(E53*F53,2)</f>
        <v>0</v>
      </c>
      <c r="H53" s="232"/>
      <c r="I53" s="233">
        <f>ROUND(E53*H53,2)</f>
        <v>0</v>
      </c>
      <c r="J53" s="232"/>
      <c r="K53" s="233">
        <f>ROUND(E53*J53,2)</f>
        <v>0</v>
      </c>
      <c r="L53" s="233">
        <v>21</v>
      </c>
      <c r="M53" s="233">
        <f>G53*(1+L53/100)</f>
        <v>0</v>
      </c>
      <c r="N53" s="224">
        <v>1.8000000000000001E-4</v>
      </c>
      <c r="O53" s="224">
        <f>ROUND(E53*N53,5)</f>
        <v>5.0400000000000002E-3</v>
      </c>
      <c r="P53" s="224">
        <v>0</v>
      </c>
      <c r="Q53" s="224">
        <f>ROUND(E53*P53,5)</f>
        <v>0</v>
      </c>
      <c r="R53" s="224"/>
      <c r="S53" s="224"/>
      <c r="T53" s="225">
        <v>7.0000000000000007E-2</v>
      </c>
      <c r="U53" s="224">
        <f>ROUND(E53*T53,2)</f>
        <v>1.96</v>
      </c>
      <c r="V53" s="214"/>
      <c r="W53" s="214"/>
      <c r="X53" s="214"/>
      <c r="Y53" s="214"/>
      <c r="Z53" s="214"/>
      <c r="AA53" s="214"/>
      <c r="AB53" s="214"/>
      <c r="AC53" s="214"/>
      <c r="AD53" s="214"/>
      <c r="AE53" s="214" t="s">
        <v>116</v>
      </c>
      <c r="AF53" s="214"/>
      <c r="AG53" s="214"/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15">
        <v>29</v>
      </c>
      <c r="B54" s="222" t="s">
        <v>170</v>
      </c>
      <c r="C54" s="267" t="s">
        <v>171</v>
      </c>
      <c r="D54" s="224" t="s">
        <v>106</v>
      </c>
      <c r="E54" s="229">
        <v>28</v>
      </c>
      <c r="F54" s="232"/>
      <c r="G54" s="233">
        <f>ROUND(E54*F54,2)</f>
        <v>0</v>
      </c>
      <c r="H54" s="232"/>
      <c r="I54" s="233">
        <f>ROUND(E54*H54,2)</f>
        <v>0</v>
      </c>
      <c r="J54" s="232"/>
      <c r="K54" s="233">
        <f>ROUND(E54*J54,2)</f>
        <v>0</v>
      </c>
      <c r="L54" s="233">
        <v>21</v>
      </c>
      <c r="M54" s="233">
        <f>G54*(1+L54/100)</f>
        <v>0</v>
      </c>
      <c r="N54" s="224">
        <v>1.0000000000000001E-5</v>
      </c>
      <c r="O54" s="224">
        <f>ROUND(E54*N54,5)</f>
        <v>2.7999999999999998E-4</v>
      </c>
      <c r="P54" s="224">
        <v>0</v>
      </c>
      <c r="Q54" s="224">
        <f>ROUND(E54*P54,5)</f>
        <v>0</v>
      </c>
      <c r="R54" s="224"/>
      <c r="S54" s="224"/>
      <c r="T54" s="225">
        <v>0.06</v>
      </c>
      <c r="U54" s="224">
        <f>ROUND(E54*T54,2)</f>
        <v>1.68</v>
      </c>
      <c r="V54" s="214"/>
      <c r="W54" s="214"/>
      <c r="X54" s="214"/>
      <c r="Y54" s="214"/>
      <c r="Z54" s="214"/>
      <c r="AA54" s="214"/>
      <c r="AB54" s="214"/>
      <c r="AC54" s="214"/>
      <c r="AD54" s="214"/>
      <c r="AE54" s="214" t="s">
        <v>116</v>
      </c>
      <c r="AF54" s="214"/>
      <c r="AG54" s="214"/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ht="22.5" outlineLevel="1" x14ac:dyDescent="0.2">
      <c r="A55" s="215">
        <v>30</v>
      </c>
      <c r="B55" s="222" t="s">
        <v>172</v>
      </c>
      <c r="C55" s="267" t="s">
        <v>173</v>
      </c>
      <c r="D55" s="224" t="s">
        <v>106</v>
      </c>
      <c r="E55" s="229">
        <v>16</v>
      </c>
      <c r="F55" s="232"/>
      <c r="G55" s="233">
        <f>ROUND(E55*F55,2)</f>
        <v>0</v>
      </c>
      <c r="H55" s="232"/>
      <c r="I55" s="233">
        <f>ROUND(E55*H55,2)</f>
        <v>0</v>
      </c>
      <c r="J55" s="232"/>
      <c r="K55" s="233">
        <f>ROUND(E55*J55,2)</f>
        <v>0</v>
      </c>
      <c r="L55" s="233">
        <v>21</v>
      </c>
      <c r="M55" s="233">
        <f>G55*(1+L55/100)</f>
        <v>0</v>
      </c>
      <c r="N55" s="224">
        <v>0</v>
      </c>
      <c r="O55" s="224">
        <f>ROUND(E55*N55,5)</f>
        <v>0</v>
      </c>
      <c r="P55" s="224">
        <v>0</v>
      </c>
      <c r="Q55" s="224">
        <f>ROUND(E55*P55,5)</f>
        <v>0</v>
      </c>
      <c r="R55" s="224"/>
      <c r="S55" s="224"/>
      <c r="T55" s="225">
        <v>0.16</v>
      </c>
      <c r="U55" s="224">
        <f>ROUND(E55*T55,2)</f>
        <v>2.56</v>
      </c>
      <c r="V55" s="214"/>
      <c r="W55" s="214"/>
      <c r="X55" s="214"/>
      <c r="Y55" s="214"/>
      <c r="Z55" s="214"/>
      <c r="AA55" s="214"/>
      <c r="AB55" s="214"/>
      <c r="AC55" s="214"/>
      <c r="AD55" s="214"/>
      <c r="AE55" s="214" t="s">
        <v>116</v>
      </c>
      <c r="AF55" s="214"/>
      <c r="AG55" s="214"/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15">
        <v>31</v>
      </c>
      <c r="B56" s="222" t="s">
        <v>174</v>
      </c>
      <c r="C56" s="267" t="s">
        <v>175</v>
      </c>
      <c r="D56" s="224" t="s">
        <v>106</v>
      </c>
      <c r="E56" s="229">
        <v>4</v>
      </c>
      <c r="F56" s="232"/>
      <c r="G56" s="233">
        <f>ROUND(E56*F56,2)</f>
        <v>0</v>
      </c>
      <c r="H56" s="232"/>
      <c r="I56" s="233">
        <f>ROUND(E56*H56,2)</f>
        <v>0</v>
      </c>
      <c r="J56" s="232"/>
      <c r="K56" s="233">
        <f>ROUND(E56*J56,2)</f>
        <v>0</v>
      </c>
      <c r="L56" s="233">
        <v>21</v>
      </c>
      <c r="M56" s="233">
        <f>G56*(1+L56/100)</f>
        <v>0</v>
      </c>
      <c r="N56" s="224">
        <v>0</v>
      </c>
      <c r="O56" s="224">
        <f>ROUND(E56*N56,5)</f>
        <v>0</v>
      </c>
      <c r="P56" s="224">
        <v>0</v>
      </c>
      <c r="Q56" s="224">
        <f>ROUND(E56*P56,5)</f>
        <v>0</v>
      </c>
      <c r="R56" s="224"/>
      <c r="S56" s="224"/>
      <c r="T56" s="225">
        <v>0</v>
      </c>
      <c r="U56" s="224">
        <f>ROUND(E56*T56,2)</f>
        <v>0</v>
      </c>
      <c r="V56" s="214"/>
      <c r="W56" s="214"/>
      <c r="X56" s="214"/>
      <c r="Y56" s="214"/>
      <c r="Z56" s="214"/>
      <c r="AA56" s="214"/>
      <c r="AB56" s="214"/>
      <c r="AC56" s="214"/>
      <c r="AD56" s="214"/>
      <c r="AE56" s="214" t="s">
        <v>107</v>
      </c>
      <c r="AF56" s="214"/>
      <c r="AG56" s="214"/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15">
        <v>32</v>
      </c>
      <c r="B57" s="222" t="s">
        <v>176</v>
      </c>
      <c r="C57" s="267" t="s">
        <v>177</v>
      </c>
      <c r="D57" s="224" t="s">
        <v>106</v>
      </c>
      <c r="E57" s="229">
        <v>8</v>
      </c>
      <c r="F57" s="232"/>
      <c r="G57" s="233">
        <f>ROUND(E57*F57,2)</f>
        <v>0</v>
      </c>
      <c r="H57" s="232"/>
      <c r="I57" s="233">
        <f>ROUND(E57*H57,2)</f>
        <v>0</v>
      </c>
      <c r="J57" s="232"/>
      <c r="K57" s="233">
        <f>ROUND(E57*J57,2)</f>
        <v>0</v>
      </c>
      <c r="L57" s="233">
        <v>21</v>
      </c>
      <c r="M57" s="233">
        <f>G57*(1+L57/100)</f>
        <v>0</v>
      </c>
      <c r="N57" s="224">
        <v>0</v>
      </c>
      <c r="O57" s="224">
        <f>ROUND(E57*N57,5)</f>
        <v>0</v>
      </c>
      <c r="P57" s="224">
        <v>0</v>
      </c>
      <c r="Q57" s="224">
        <f>ROUND(E57*P57,5)</f>
        <v>0</v>
      </c>
      <c r="R57" s="224"/>
      <c r="S57" s="224"/>
      <c r="T57" s="225">
        <v>0</v>
      </c>
      <c r="U57" s="224">
        <f>ROUND(E57*T57,2)</f>
        <v>0</v>
      </c>
      <c r="V57" s="214"/>
      <c r="W57" s="214"/>
      <c r="X57" s="214"/>
      <c r="Y57" s="214"/>
      <c r="Z57" s="214"/>
      <c r="AA57" s="214"/>
      <c r="AB57" s="214"/>
      <c r="AC57" s="214"/>
      <c r="AD57" s="214"/>
      <c r="AE57" s="214" t="s">
        <v>107</v>
      </c>
      <c r="AF57" s="214"/>
      <c r="AG57" s="214"/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15">
        <v>33</v>
      </c>
      <c r="B58" s="222" t="s">
        <v>178</v>
      </c>
      <c r="C58" s="267" t="s">
        <v>179</v>
      </c>
      <c r="D58" s="224" t="s">
        <v>106</v>
      </c>
      <c r="E58" s="229">
        <v>4</v>
      </c>
      <c r="F58" s="232"/>
      <c r="G58" s="233">
        <f>ROUND(E58*F58,2)</f>
        <v>0</v>
      </c>
      <c r="H58" s="232"/>
      <c r="I58" s="233">
        <f>ROUND(E58*H58,2)</f>
        <v>0</v>
      </c>
      <c r="J58" s="232"/>
      <c r="K58" s="233">
        <f>ROUND(E58*J58,2)</f>
        <v>0</v>
      </c>
      <c r="L58" s="233">
        <v>21</v>
      </c>
      <c r="M58" s="233">
        <f>G58*(1+L58/100)</f>
        <v>0</v>
      </c>
      <c r="N58" s="224">
        <v>1.2E-4</v>
      </c>
      <c r="O58" s="224">
        <f>ROUND(E58*N58,5)</f>
        <v>4.8000000000000001E-4</v>
      </c>
      <c r="P58" s="224">
        <v>0</v>
      </c>
      <c r="Q58" s="224">
        <f>ROUND(E58*P58,5)</f>
        <v>0</v>
      </c>
      <c r="R58" s="224"/>
      <c r="S58" s="224"/>
      <c r="T58" s="225">
        <v>0</v>
      </c>
      <c r="U58" s="224">
        <f>ROUND(E58*T58,2)</f>
        <v>0</v>
      </c>
      <c r="V58" s="214"/>
      <c r="W58" s="214"/>
      <c r="X58" s="214"/>
      <c r="Y58" s="214"/>
      <c r="Z58" s="214"/>
      <c r="AA58" s="214"/>
      <c r="AB58" s="214"/>
      <c r="AC58" s="214"/>
      <c r="AD58" s="214"/>
      <c r="AE58" s="214" t="s">
        <v>107</v>
      </c>
      <c r="AF58" s="214"/>
      <c r="AG58" s="214"/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15">
        <v>34</v>
      </c>
      <c r="B59" s="222" t="s">
        <v>180</v>
      </c>
      <c r="C59" s="267" t="s">
        <v>181</v>
      </c>
      <c r="D59" s="224" t="s">
        <v>136</v>
      </c>
      <c r="E59" s="229">
        <v>3</v>
      </c>
      <c r="F59" s="232"/>
      <c r="G59" s="233">
        <f>ROUND(E59*F59,2)</f>
        <v>0</v>
      </c>
      <c r="H59" s="232"/>
      <c r="I59" s="233">
        <f>ROUND(E59*H59,2)</f>
        <v>0</v>
      </c>
      <c r="J59" s="232"/>
      <c r="K59" s="233">
        <f>ROUND(E59*J59,2)</f>
        <v>0</v>
      </c>
      <c r="L59" s="233">
        <v>21</v>
      </c>
      <c r="M59" s="233">
        <f>G59*(1+L59/100)</f>
        <v>0</v>
      </c>
      <c r="N59" s="224">
        <v>0</v>
      </c>
      <c r="O59" s="224">
        <f>ROUND(E59*N59,5)</f>
        <v>0</v>
      </c>
      <c r="P59" s="224">
        <v>0</v>
      </c>
      <c r="Q59" s="224">
        <f>ROUND(E59*P59,5)</f>
        <v>0</v>
      </c>
      <c r="R59" s="224"/>
      <c r="S59" s="224"/>
      <c r="T59" s="225">
        <v>0</v>
      </c>
      <c r="U59" s="224">
        <f>ROUND(E59*T59,2)</f>
        <v>0</v>
      </c>
      <c r="V59" s="214"/>
      <c r="W59" s="214"/>
      <c r="X59" s="214"/>
      <c r="Y59" s="214"/>
      <c r="Z59" s="214"/>
      <c r="AA59" s="214"/>
      <c r="AB59" s="214"/>
      <c r="AC59" s="214"/>
      <c r="AD59" s="214"/>
      <c r="AE59" s="214" t="s">
        <v>107</v>
      </c>
      <c r="AF59" s="214"/>
      <c r="AG59" s="214"/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ht="22.5" outlineLevel="1" x14ac:dyDescent="0.2">
      <c r="A60" s="215">
        <v>35</v>
      </c>
      <c r="B60" s="222" t="s">
        <v>182</v>
      </c>
      <c r="C60" s="267" t="s">
        <v>183</v>
      </c>
      <c r="D60" s="224" t="s">
        <v>161</v>
      </c>
      <c r="E60" s="229">
        <v>1</v>
      </c>
      <c r="F60" s="232"/>
      <c r="G60" s="233">
        <f>ROUND(E60*F60,2)</f>
        <v>0</v>
      </c>
      <c r="H60" s="232"/>
      <c r="I60" s="233">
        <f>ROUND(E60*H60,2)</f>
        <v>0</v>
      </c>
      <c r="J60" s="232"/>
      <c r="K60" s="233">
        <f>ROUND(E60*J60,2)</f>
        <v>0</v>
      </c>
      <c r="L60" s="233">
        <v>21</v>
      </c>
      <c r="M60" s="233">
        <f>G60*(1+L60/100)</f>
        <v>0</v>
      </c>
      <c r="N60" s="224">
        <v>0</v>
      </c>
      <c r="O60" s="224">
        <f>ROUND(E60*N60,5)</f>
        <v>0</v>
      </c>
      <c r="P60" s="224">
        <v>0</v>
      </c>
      <c r="Q60" s="224">
        <f>ROUND(E60*P60,5)</f>
        <v>0</v>
      </c>
      <c r="R60" s="224"/>
      <c r="S60" s="224"/>
      <c r="T60" s="225">
        <v>0</v>
      </c>
      <c r="U60" s="224">
        <f>ROUND(E60*T60,2)</f>
        <v>0</v>
      </c>
      <c r="V60" s="214"/>
      <c r="W60" s="214"/>
      <c r="X60" s="214"/>
      <c r="Y60" s="214"/>
      <c r="Z60" s="214"/>
      <c r="AA60" s="214"/>
      <c r="AB60" s="214"/>
      <c r="AC60" s="214"/>
      <c r="AD60" s="214"/>
      <c r="AE60" s="214" t="s">
        <v>107</v>
      </c>
      <c r="AF60" s="214"/>
      <c r="AG60" s="214"/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ht="22.5" outlineLevel="1" x14ac:dyDescent="0.2">
      <c r="A61" s="215">
        <v>36</v>
      </c>
      <c r="B61" s="222" t="s">
        <v>184</v>
      </c>
      <c r="C61" s="267" t="s">
        <v>185</v>
      </c>
      <c r="D61" s="224" t="s">
        <v>186</v>
      </c>
      <c r="E61" s="229">
        <v>10</v>
      </c>
      <c r="F61" s="232"/>
      <c r="G61" s="233">
        <f>ROUND(E61*F61,2)</f>
        <v>0</v>
      </c>
      <c r="H61" s="232"/>
      <c r="I61" s="233">
        <f>ROUND(E61*H61,2)</f>
        <v>0</v>
      </c>
      <c r="J61" s="232"/>
      <c r="K61" s="233">
        <f>ROUND(E61*J61,2)</f>
        <v>0</v>
      </c>
      <c r="L61" s="233">
        <v>21</v>
      </c>
      <c r="M61" s="233">
        <f>G61*(1+L61/100)</f>
        <v>0</v>
      </c>
      <c r="N61" s="224">
        <v>0</v>
      </c>
      <c r="O61" s="224">
        <f>ROUND(E61*N61,5)</f>
        <v>0</v>
      </c>
      <c r="P61" s="224">
        <v>0</v>
      </c>
      <c r="Q61" s="224">
        <f>ROUND(E61*P61,5)</f>
        <v>0</v>
      </c>
      <c r="R61" s="224"/>
      <c r="S61" s="224"/>
      <c r="T61" s="225">
        <v>0</v>
      </c>
      <c r="U61" s="224">
        <f>ROUND(E61*T61,2)</f>
        <v>0</v>
      </c>
      <c r="V61" s="214"/>
      <c r="W61" s="214"/>
      <c r="X61" s="214"/>
      <c r="Y61" s="214"/>
      <c r="Z61" s="214"/>
      <c r="AA61" s="214"/>
      <c r="AB61" s="214"/>
      <c r="AC61" s="214"/>
      <c r="AD61" s="214"/>
      <c r="AE61" s="214" t="s">
        <v>116</v>
      </c>
      <c r="AF61" s="214"/>
      <c r="AG61" s="214"/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15">
        <v>37</v>
      </c>
      <c r="B62" s="222" t="s">
        <v>187</v>
      </c>
      <c r="C62" s="267" t="s">
        <v>188</v>
      </c>
      <c r="D62" s="224" t="s">
        <v>126</v>
      </c>
      <c r="E62" s="229">
        <v>0.1</v>
      </c>
      <c r="F62" s="232"/>
      <c r="G62" s="233">
        <f>ROUND(E62*F62,2)</f>
        <v>0</v>
      </c>
      <c r="H62" s="232"/>
      <c r="I62" s="233">
        <f>ROUND(E62*H62,2)</f>
        <v>0</v>
      </c>
      <c r="J62" s="232"/>
      <c r="K62" s="233">
        <f>ROUND(E62*J62,2)</f>
        <v>0</v>
      </c>
      <c r="L62" s="233">
        <v>21</v>
      </c>
      <c r="M62" s="233">
        <f>G62*(1+L62/100)</f>
        <v>0</v>
      </c>
      <c r="N62" s="224">
        <v>0</v>
      </c>
      <c r="O62" s="224">
        <f>ROUND(E62*N62,5)</f>
        <v>0</v>
      </c>
      <c r="P62" s="224">
        <v>0</v>
      </c>
      <c r="Q62" s="224">
        <f>ROUND(E62*P62,5)</f>
        <v>0</v>
      </c>
      <c r="R62" s="224"/>
      <c r="S62" s="224"/>
      <c r="T62" s="225">
        <v>1.33</v>
      </c>
      <c r="U62" s="224">
        <f>ROUND(E62*T62,2)</f>
        <v>0.13</v>
      </c>
      <c r="V62" s="214"/>
      <c r="W62" s="214"/>
      <c r="X62" s="214"/>
      <c r="Y62" s="214"/>
      <c r="Z62" s="214"/>
      <c r="AA62" s="214"/>
      <c r="AB62" s="214"/>
      <c r="AC62" s="214"/>
      <c r="AD62" s="214"/>
      <c r="AE62" s="214" t="s">
        <v>116</v>
      </c>
      <c r="AF62" s="214"/>
      <c r="AG62" s="214"/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x14ac:dyDescent="0.2">
      <c r="A63" s="216" t="s">
        <v>102</v>
      </c>
      <c r="B63" s="223" t="s">
        <v>61</v>
      </c>
      <c r="C63" s="269" t="s">
        <v>62</v>
      </c>
      <c r="D63" s="227"/>
      <c r="E63" s="231"/>
      <c r="F63" s="236"/>
      <c r="G63" s="236">
        <f>SUMIF(AE64:AE71,"&lt;&gt;NOR",G64:G71)</f>
        <v>0</v>
      </c>
      <c r="H63" s="236"/>
      <c r="I63" s="236">
        <f>SUM(I64:I71)</f>
        <v>0</v>
      </c>
      <c r="J63" s="236"/>
      <c r="K63" s="236">
        <f>SUM(K64:K71)</f>
        <v>0</v>
      </c>
      <c r="L63" s="236"/>
      <c r="M63" s="236">
        <f>SUM(M64:M71)</f>
        <v>0</v>
      </c>
      <c r="N63" s="227"/>
      <c r="O63" s="227">
        <f>SUM(O64:O71)</f>
        <v>0.32380000000000003</v>
      </c>
      <c r="P63" s="227"/>
      <c r="Q63" s="227">
        <f>SUM(Q64:Q71)</f>
        <v>1.649</v>
      </c>
      <c r="R63" s="227"/>
      <c r="S63" s="227"/>
      <c r="T63" s="228"/>
      <c r="U63" s="227">
        <f>SUM(U64:U71)</f>
        <v>77.64</v>
      </c>
      <c r="AE63" t="s">
        <v>103</v>
      </c>
    </row>
    <row r="64" spans="1:60" ht="22.5" outlineLevel="1" x14ac:dyDescent="0.2">
      <c r="A64" s="215">
        <v>38</v>
      </c>
      <c r="B64" s="222" t="s">
        <v>189</v>
      </c>
      <c r="C64" s="267" t="s">
        <v>190</v>
      </c>
      <c r="D64" s="224" t="s">
        <v>161</v>
      </c>
      <c r="E64" s="229">
        <v>4</v>
      </c>
      <c r="F64" s="232"/>
      <c r="G64" s="233">
        <f>ROUND(E64*F64,2)</f>
        <v>0</v>
      </c>
      <c r="H64" s="232"/>
      <c r="I64" s="233">
        <f>ROUND(E64*H64,2)</f>
        <v>0</v>
      </c>
      <c r="J64" s="232"/>
      <c r="K64" s="233">
        <f>ROUND(E64*J64,2)</f>
        <v>0</v>
      </c>
      <c r="L64" s="233">
        <v>21</v>
      </c>
      <c r="M64" s="233">
        <f>G64*(1+L64/100)</f>
        <v>0</v>
      </c>
      <c r="N64" s="224">
        <v>5.0000000000000001E-4</v>
      </c>
      <c r="O64" s="224">
        <f>ROUND(E64*N64,5)</f>
        <v>2E-3</v>
      </c>
      <c r="P64" s="224">
        <v>0</v>
      </c>
      <c r="Q64" s="224">
        <f>ROUND(E64*P64,5)</f>
        <v>0</v>
      </c>
      <c r="R64" s="224"/>
      <c r="S64" s="224"/>
      <c r="T64" s="225">
        <v>8.7240000000000002</v>
      </c>
      <c r="U64" s="224">
        <f>ROUND(E64*T64,2)</f>
        <v>34.9</v>
      </c>
      <c r="V64" s="214"/>
      <c r="W64" s="214"/>
      <c r="X64" s="214"/>
      <c r="Y64" s="214"/>
      <c r="Z64" s="214"/>
      <c r="AA64" s="214"/>
      <c r="AB64" s="214"/>
      <c r="AC64" s="214"/>
      <c r="AD64" s="214"/>
      <c r="AE64" s="214" t="s">
        <v>116</v>
      </c>
      <c r="AF64" s="214"/>
      <c r="AG64" s="214"/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ht="22.5" outlineLevel="1" x14ac:dyDescent="0.2">
      <c r="A65" s="215">
        <v>39</v>
      </c>
      <c r="B65" s="222" t="s">
        <v>191</v>
      </c>
      <c r="C65" s="267" t="s">
        <v>192</v>
      </c>
      <c r="D65" s="224" t="s">
        <v>136</v>
      </c>
      <c r="E65" s="229">
        <v>4</v>
      </c>
      <c r="F65" s="232"/>
      <c r="G65" s="233">
        <f>ROUND(E65*F65,2)</f>
        <v>0</v>
      </c>
      <c r="H65" s="232"/>
      <c r="I65" s="233">
        <f>ROUND(E65*H65,2)</f>
        <v>0</v>
      </c>
      <c r="J65" s="232"/>
      <c r="K65" s="233">
        <f>ROUND(E65*J65,2)</f>
        <v>0</v>
      </c>
      <c r="L65" s="233">
        <v>21</v>
      </c>
      <c r="M65" s="233">
        <f>G65*(1+L65/100)</f>
        <v>0</v>
      </c>
      <c r="N65" s="224">
        <v>0.08</v>
      </c>
      <c r="O65" s="224">
        <f>ROUND(E65*N65,5)</f>
        <v>0.32</v>
      </c>
      <c r="P65" s="224">
        <v>0</v>
      </c>
      <c r="Q65" s="224">
        <f>ROUND(E65*P65,5)</f>
        <v>0</v>
      </c>
      <c r="R65" s="224"/>
      <c r="S65" s="224"/>
      <c r="T65" s="225">
        <v>0</v>
      </c>
      <c r="U65" s="224">
        <f>ROUND(E65*T65,2)</f>
        <v>0</v>
      </c>
      <c r="V65" s="214"/>
      <c r="W65" s="214"/>
      <c r="X65" s="214"/>
      <c r="Y65" s="214"/>
      <c r="Z65" s="214"/>
      <c r="AA65" s="214"/>
      <c r="AB65" s="214"/>
      <c r="AC65" s="214"/>
      <c r="AD65" s="214"/>
      <c r="AE65" s="214" t="s">
        <v>107</v>
      </c>
      <c r="AF65" s="214"/>
      <c r="AG65" s="214"/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15"/>
      <c r="B66" s="222"/>
      <c r="C66" s="268" t="s">
        <v>193</v>
      </c>
      <c r="D66" s="226"/>
      <c r="E66" s="230"/>
      <c r="F66" s="234"/>
      <c r="G66" s="235"/>
      <c r="H66" s="233"/>
      <c r="I66" s="233"/>
      <c r="J66" s="233"/>
      <c r="K66" s="233"/>
      <c r="L66" s="233"/>
      <c r="M66" s="233"/>
      <c r="N66" s="224"/>
      <c r="O66" s="224"/>
      <c r="P66" s="224"/>
      <c r="Q66" s="224"/>
      <c r="R66" s="224"/>
      <c r="S66" s="224"/>
      <c r="T66" s="225"/>
      <c r="U66" s="224"/>
      <c r="V66" s="214"/>
      <c r="W66" s="214"/>
      <c r="X66" s="214"/>
      <c r="Y66" s="214"/>
      <c r="Z66" s="214"/>
      <c r="AA66" s="214"/>
      <c r="AB66" s="214"/>
      <c r="AC66" s="214"/>
      <c r="AD66" s="214"/>
      <c r="AE66" s="214" t="s">
        <v>110</v>
      </c>
      <c r="AF66" s="214"/>
      <c r="AG66" s="214"/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7" t="str">
        <f>C66</f>
        <v>- kotel s nerezovým výměníkem</v>
      </c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15"/>
      <c r="B67" s="222"/>
      <c r="C67" s="268" t="s">
        <v>194</v>
      </c>
      <c r="D67" s="226"/>
      <c r="E67" s="230"/>
      <c r="F67" s="234"/>
      <c r="G67" s="235"/>
      <c r="H67" s="233"/>
      <c r="I67" s="233"/>
      <c r="J67" s="233"/>
      <c r="K67" s="233"/>
      <c r="L67" s="233"/>
      <c r="M67" s="233"/>
      <c r="N67" s="224"/>
      <c r="O67" s="224"/>
      <c r="P67" s="224"/>
      <c r="Q67" s="224"/>
      <c r="R67" s="224"/>
      <c r="S67" s="224"/>
      <c r="T67" s="225"/>
      <c r="U67" s="224"/>
      <c r="V67" s="214"/>
      <c r="W67" s="214"/>
      <c r="X67" s="214"/>
      <c r="Y67" s="214"/>
      <c r="Z67" s="214"/>
      <c r="AA67" s="214"/>
      <c r="AB67" s="214"/>
      <c r="AC67" s="214"/>
      <c r="AD67" s="214"/>
      <c r="AE67" s="214" t="s">
        <v>110</v>
      </c>
      <c r="AF67" s="214"/>
      <c r="AG67" s="214"/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7" t="str">
        <f>C67</f>
        <v>- včetně oběhového čerpadla pojistného ventilu3 bar</v>
      </c>
      <c r="BB67" s="214"/>
      <c r="BC67" s="214"/>
      <c r="BD67" s="214"/>
      <c r="BE67" s="214"/>
      <c r="BF67" s="214"/>
      <c r="BG67" s="214"/>
      <c r="BH67" s="214"/>
    </row>
    <row r="68" spans="1:60" ht="22.5" outlineLevel="1" x14ac:dyDescent="0.2">
      <c r="A68" s="215">
        <v>40</v>
      </c>
      <c r="B68" s="222" t="s">
        <v>195</v>
      </c>
      <c r="C68" s="267" t="s">
        <v>196</v>
      </c>
      <c r="D68" s="224" t="s">
        <v>136</v>
      </c>
      <c r="E68" s="229">
        <v>1</v>
      </c>
      <c r="F68" s="232"/>
      <c r="G68" s="233">
        <f>ROUND(E68*F68,2)</f>
        <v>0</v>
      </c>
      <c r="H68" s="232"/>
      <c r="I68" s="233">
        <f>ROUND(E68*H68,2)</f>
        <v>0</v>
      </c>
      <c r="J68" s="232"/>
      <c r="K68" s="233">
        <f>ROUND(E68*J68,2)</f>
        <v>0</v>
      </c>
      <c r="L68" s="233">
        <v>21</v>
      </c>
      <c r="M68" s="233">
        <f>G68*(1+L68/100)</f>
        <v>0</v>
      </c>
      <c r="N68" s="224">
        <v>1E-3</v>
      </c>
      <c r="O68" s="224">
        <f>ROUND(E68*N68,5)</f>
        <v>1E-3</v>
      </c>
      <c r="P68" s="224">
        <v>0</v>
      </c>
      <c r="Q68" s="224">
        <f>ROUND(E68*P68,5)</f>
        <v>0</v>
      </c>
      <c r="R68" s="224"/>
      <c r="S68" s="224"/>
      <c r="T68" s="225">
        <v>0</v>
      </c>
      <c r="U68" s="224">
        <f>ROUND(E68*T68,2)</f>
        <v>0</v>
      </c>
      <c r="V68" s="214"/>
      <c r="W68" s="214"/>
      <c r="X68" s="214"/>
      <c r="Y68" s="214"/>
      <c r="Z68" s="214"/>
      <c r="AA68" s="214"/>
      <c r="AB68" s="214"/>
      <c r="AC68" s="214"/>
      <c r="AD68" s="214"/>
      <c r="AE68" s="214" t="s">
        <v>107</v>
      </c>
      <c r="AF68" s="214"/>
      <c r="AG68" s="214"/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15">
        <v>41</v>
      </c>
      <c r="B69" s="222" t="s">
        <v>197</v>
      </c>
      <c r="C69" s="267" t="s">
        <v>198</v>
      </c>
      <c r="D69" s="224" t="s">
        <v>126</v>
      </c>
      <c r="E69" s="229">
        <v>0.35</v>
      </c>
      <c r="F69" s="232"/>
      <c r="G69" s="233">
        <f>ROUND(E69*F69,2)</f>
        <v>0</v>
      </c>
      <c r="H69" s="232"/>
      <c r="I69" s="233">
        <f>ROUND(E69*H69,2)</f>
        <v>0</v>
      </c>
      <c r="J69" s="232"/>
      <c r="K69" s="233">
        <f>ROUND(E69*J69,2)</f>
        <v>0</v>
      </c>
      <c r="L69" s="233">
        <v>21</v>
      </c>
      <c r="M69" s="233">
        <f>G69*(1+L69/100)</f>
        <v>0</v>
      </c>
      <c r="N69" s="224">
        <v>0</v>
      </c>
      <c r="O69" s="224">
        <f>ROUND(E69*N69,5)</f>
        <v>0</v>
      </c>
      <c r="P69" s="224">
        <v>0</v>
      </c>
      <c r="Q69" s="224">
        <f>ROUND(E69*P69,5)</f>
        <v>0</v>
      </c>
      <c r="R69" s="224"/>
      <c r="S69" s="224"/>
      <c r="T69" s="225">
        <v>11.4</v>
      </c>
      <c r="U69" s="224">
        <f>ROUND(E69*T69,2)</f>
        <v>3.99</v>
      </c>
      <c r="V69" s="214"/>
      <c r="W69" s="214"/>
      <c r="X69" s="214"/>
      <c r="Y69" s="214"/>
      <c r="Z69" s="214"/>
      <c r="AA69" s="214"/>
      <c r="AB69" s="214"/>
      <c r="AC69" s="214"/>
      <c r="AD69" s="214"/>
      <c r="AE69" s="214" t="s">
        <v>116</v>
      </c>
      <c r="AF69" s="214"/>
      <c r="AG69" s="214"/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15">
        <v>42</v>
      </c>
      <c r="B70" s="222" t="s">
        <v>199</v>
      </c>
      <c r="C70" s="267" t="s">
        <v>200</v>
      </c>
      <c r="D70" s="224" t="s">
        <v>129</v>
      </c>
      <c r="E70" s="229">
        <v>4</v>
      </c>
      <c r="F70" s="232"/>
      <c r="G70" s="233">
        <f>ROUND(E70*F70,2)</f>
        <v>0</v>
      </c>
      <c r="H70" s="232"/>
      <c r="I70" s="233">
        <f>ROUND(E70*H70,2)</f>
        <v>0</v>
      </c>
      <c r="J70" s="232"/>
      <c r="K70" s="233">
        <f>ROUND(E70*J70,2)</f>
        <v>0</v>
      </c>
      <c r="L70" s="233">
        <v>21</v>
      </c>
      <c r="M70" s="233">
        <f>G70*(1+L70/100)</f>
        <v>0</v>
      </c>
      <c r="N70" s="224">
        <v>2.0000000000000001E-4</v>
      </c>
      <c r="O70" s="224">
        <f>ROUND(E70*N70,5)</f>
        <v>8.0000000000000004E-4</v>
      </c>
      <c r="P70" s="224">
        <v>0.41225000000000001</v>
      </c>
      <c r="Q70" s="224">
        <f>ROUND(E70*P70,5)</f>
        <v>1.649</v>
      </c>
      <c r="R70" s="224"/>
      <c r="S70" s="224"/>
      <c r="T70" s="225">
        <v>4.8410000000000002</v>
      </c>
      <c r="U70" s="224">
        <f>ROUND(E70*T70,2)</f>
        <v>19.36</v>
      </c>
      <c r="V70" s="214"/>
      <c r="W70" s="214"/>
      <c r="X70" s="214"/>
      <c r="Y70" s="214"/>
      <c r="Z70" s="214"/>
      <c r="AA70" s="214"/>
      <c r="AB70" s="214"/>
      <c r="AC70" s="214"/>
      <c r="AD70" s="214"/>
      <c r="AE70" s="214" t="s">
        <v>116</v>
      </c>
      <c r="AF70" s="214"/>
      <c r="AG70" s="214"/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15">
        <v>43</v>
      </c>
      <c r="B71" s="222" t="s">
        <v>197</v>
      </c>
      <c r="C71" s="267" t="s">
        <v>198</v>
      </c>
      <c r="D71" s="224" t="s">
        <v>126</v>
      </c>
      <c r="E71" s="229">
        <v>1.7</v>
      </c>
      <c r="F71" s="232"/>
      <c r="G71" s="233">
        <f>ROUND(E71*F71,2)</f>
        <v>0</v>
      </c>
      <c r="H71" s="232"/>
      <c r="I71" s="233">
        <f>ROUND(E71*H71,2)</f>
        <v>0</v>
      </c>
      <c r="J71" s="232"/>
      <c r="K71" s="233">
        <f>ROUND(E71*J71,2)</f>
        <v>0</v>
      </c>
      <c r="L71" s="233">
        <v>21</v>
      </c>
      <c r="M71" s="233">
        <f>G71*(1+L71/100)</f>
        <v>0</v>
      </c>
      <c r="N71" s="224">
        <v>0</v>
      </c>
      <c r="O71" s="224">
        <f>ROUND(E71*N71,5)</f>
        <v>0</v>
      </c>
      <c r="P71" s="224">
        <v>0</v>
      </c>
      <c r="Q71" s="224">
        <f>ROUND(E71*P71,5)</f>
        <v>0</v>
      </c>
      <c r="R71" s="224"/>
      <c r="S71" s="224"/>
      <c r="T71" s="225">
        <v>11.403</v>
      </c>
      <c r="U71" s="224">
        <f>ROUND(E71*T71,2)</f>
        <v>19.39</v>
      </c>
      <c r="V71" s="214"/>
      <c r="W71" s="214"/>
      <c r="X71" s="214"/>
      <c r="Y71" s="214"/>
      <c r="Z71" s="214"/>
      <c r="AA71" s="214"/>
      <c r="AB71" s="214"/>
      <c r="AC71" s="214"/>
      <c r="AD71" s="214"/>
      <c r="AE71" s="214" t="s">
        <v>116</v>
      </c>
      <c r="AF71" s="214"/>
      <c r="AG71" s="214"/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x14ac:dyDescent="0.2">
      <c r="A72" s="216" t="s">
        <v>102</v>
      </c>
      <c r="B72" s="223" t="s">
        <v>63</v>
      </c>
      <c r="C72" s="269" t="s">
        <v>64</v>
      </c>
      <c r="D72" s="227"/>
      <c r="E72" s="231"/>
      <c r="F72" s="236"/>
      <c r="G72" s="236">
        <f>SUMIF(AE73:AE111,"&lt;&gt;NOR",G73:G111)</f>
        <v>0</v>
      </c>
      <c r="H72" s="236"/>
      <c r="I72" s="236">
        <f>SUM(I73:I111)</f>
        <v>0</v>
      </c>
      <c r="J72" s="236"/>
      <c r="K72" s="236">
        <f>SUM(K73:K111)</f>
        <v>0</v>
      </c>
      <c r="L72" s="236"/>
      <c r="M72" s="236">
        <f>SUM(M73:M111)</f>
        <v>0</v>
      </c>
      <c r="N72" s="227"/>
      <c r="O72" s="227">
        <f>SUM(O73:O111)</f>
        <v>0.35667999999999994</v>
      </c>
      <c r="P72" s="227"/>
      <c r="Q72" s="227">
        <f>SUM(Q73:Q111)</f>
        <v>1.1896600000000002</v>
      </c>
      <c r="R72" s="227"/>
      <c r="S72" s="227"/>
      <c r="T72" s="228"/>
      <c r="U72" s="227">
        <f>SUM(U73:U111)</f>
        <v>32.68</v>
      </c>
      <c r="AE72" t="s">
        <v>103</v>
      </c>
    </row>
    <row r="73" spans="1:60" outlineLevel="1" x14ac:dyDescent="0.2">
      <c r="A73" s="215">
        <v>44</v>
      </c>
      <c r="B73" s="222" t="s">
        <v>201</v>
      </c>
      <c r="C73" s="267" t="s">
        <v>202</v>
      </c>
      <c r="D73" s="224" t="s">
        <v>161</v>
      </c>
      <c r="E73" s="229">
        <v>1</v>
      </c>
      <c r="F73" s="232"/>
      <c r="G73" s="233">
        <f>ROUND(E73*F73,2)</f>
        <v>0</v>
      </c>
      <c r="H73" s="232"/>
      <c r="I73" s="233">
        <f>ROUND(E73*H73,2)</f>
        <v>0</v>
      </c>
      <c r="J73" s="232"/>
      <c r="K73" s="233">
        <f>ROUND(E73*J73,2)</f>
        <v>0</v>
      </c>
      <c r="L73" s="233">
        <v>21</v>
      </c>
      <c r="M73" s="233">
        <f>G73*(1+L73/100)</f>
        <v>0</v>
      </c>
      <c r="N73" s="224">
        <v>9.3200000000000002E-3</v>
      </c>
      <c r="O73" s="224">
        <f>ROUND(E73*N73,5)</f>
        <v>9.3200000000000002E-3</v>
      </c>
      <c r="P73" s="224">
        <v>0</v>
      </c>
      <c r="Q73" s="224">
        <f>ROUND(E73*P73,5)</f>
        <v>0</v>
      </c>
      <c r="R73" s="224"/>
      <c r="S73" s="224"/>
      <c r="T73" s="225">
        <v>5.7240000000000002</v>
      </c>
      <c r="U73" s="224">
        <f>ROUND(E73*T73,2)</f>
        <v>5.72</v>
      </c>
      <c r="V73" s="214"/>
      <c r="W73" s="214"/>
      <c r="X73" s="214"/>
      <c r="Y73" s="214"/>
      <c r="Z73" s="214"/>
      <c r="AA73" s="214"/>
      <c r="AB73" s="214"/>
      <c r="AC73" s="214"/>
      <c r="AD73" s="214"/>
      <c r="AE73" s="214" t="s">
        <v>116</v>
      </c>
      <c r="AF73" s="214"/>
      <c r="AG73" s="214"/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ht="33.75" outlineLevel="1" x14ac:dyDescent="0.2">
      <c r="A74" s="215">
        <v>45</v>
      </c>
      <c r="B74" s="222" t="s">
        <v>203</v>
      </c>
      <c r="C74" s="267" t="s">
        <v>204</v>
      </c>
      <c r="D74" s="224" t="s">
        <v>136</v>
      </c>
      <c r="E74" s="229">
        <v>1</v>
      </c>
      <c r="F74" s="232"/>
      <c r="G74" s="233">
        <f>ROUND(E74*F74,2)</f>
        <v>0</v>
      </c>
      <c r="H74" s="232"/>
      <c r="I74" s="233">
        <f>ROUND(E74*H74,2)</f>
        <v>0</v>
      </c>
      <c r="J74" s="232"/>
      <c r="K74" s="233">
        <f>ROUND(E74*J74,2)</f>
        <v>0</v>
      </c>
      <c r="L74" s="233">
        <v>21</v>
      </c>
      <c r="M74" s="233">
        <f>G74*(1+L74/100)</f>
        <v>0</v>
      </c>
      <c r="N74" s="224">
        <v>0.26</v>
      </c>
      <c r="O74" s="224">
        <f>ROUND(E74*N74,5)</f>
        <v>0.26</v>
      </c>
      <c r="P74" s="224">
        <v>0</v>
      </c>
      <c r="Q74" s="224">
        <f>ROUND(E74*P74,5)</f>
        <v>0</v>
      </c>
      <c r="R74" s="224"/>
      <c r="S74" s="224"/>
      <c r="T74" s="225">
        <v>0</v>
      </c>
      <c r="U74" s="224">
        <f>ROUND(E74*T74,2)</f>
        <v>0</v>
      </c>
      <c r="V74" s="214"/>
      <c r="W74" s="214"/>
      <c r="X74" s="214"/>
      <c r="Y74" s="214"/>
      <c r="Z74" s="214"/>
      <c r="AA74" s="214"/>
      <c r="AB74" s="214"/>
      <c r="AC74" s="214"/>
      <c r="AD74" s="214"/>
      <c r="AE74" s="214" t="s">
        <v>107</v>
      </c>
      <c r="AF74" s="214"/>
      <c r="AG74" s="214"/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15">
        <v>46</v>
      </c>
      <c r="B75" s="222" t="s">
        <v>205</v>
      </c>
      <c r="C75" s="267" t="s">
        <v>206</v>
      </c>
      <c r="D75" s="224" t="s">
        <v>161</v>
      </c>
      <c r="E75" s="229">
        <v>1</v>
      </c>
      <c r="F75" s="232"/>
      <c r="G75" s="233">
        <f>ROUND(E75*F75,2)</f>
        <v>0</v>
      </c>
      <c r="H75" s="232"/>
      <c r="I75" s="233">
        <f>ROUND(E75*H75,2)</f>
        <v>0</v>
      </c>
      <c r="J75" s="232"/>
      <c r="K75" s="233">
        <f>ROUND(E75*J75,2)</f>
        <v>0</v>
      </c>
      <c r="L75" s="233">
        <v>21</v>
      </c>
      <c r="M75" s="233">
        <f>G75*(1+L75/100)</f>
        <v>0</v>
      </c>
      <c r="N75" s="224">
        <v>0</v>
      </c>
      <c r="O75" s="224">
        <f>ROUND(E75*N75,5)</f>
        <v>0</v>
      </c>
      <c r="P75" s="224">
        <v>0</v>
      </c>
      <c r="Q75" s="224">
        <f>ROUND(E75*P75,5)</f>
        <v>0</v>
      </c>
      <c r="R75" s="224"/>
      <c r="S75" s="224"/>
      <c r="T75" s="225">
        <v>0</v>
      </c>
      <c r="U75" s="224">
        <f>ROUND(E75*T75,2)</f>
        <v>0</v>
      </c>
      <c r="V75" s="214"/>
      <c r="W75" s="214"/>
      <c r="X75" s="214"/>
      <c r="Y75" s="214"/>
      <c r="Z75" s="214"/>
      <c r="AA75" s="214"/>
      <c r="AB75" s="214"/>
      <c r="AC75" s="214"/>
      <c r="AD75" s="214"/>
      <c r="AE75" s="214" t="s">
        <v>116</v>
      </c>
      <c r="AF75" s="214"/>
      <c r="AG75" s="214"/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15">
        <v>47</v>
      </c>
      <c r="B76" s="222" t="s">
        <v>207</v>
      </c>
      <c r="C76" s="267" t="s">
        <v>208</v>
      </c>
      <c r="D76" s="224" t="s">
        <v>136</v>
      </c>
      <c r="E76" s="229">
        <v>1</v>
      </c>
      <c r="F76" s="232"/>
      <c r="G76" s="233">
        <f>ROUND(E76*F76,2)</f>
        <v>0</v>
      </c>
      <c r="H76" s="232"/>
      <c r="I76" s="233">
        <f>ROUND(E76*H76,2)</f>
        <v>0</v>
      </c>
      <c r="J76" s="232"/>
      <c r="K76" s="233">
        <f>ROUND(E76*J76,2)</f>
        <v>0</v>
      </c>
      <c r="L76" s="233">
        <v>21</v>
      </c>
      <c r="M76" s="233">
        <f>G76*(1+L76/100)</f>
        <v>0</v>
      </c>
      <c r="N76" s="224">
        <v>5.0000000000000001E-4</v>
      </c>
      <c r="O76" s="224">
        <f>ROUND(E76*N76,5)</f>
        <v>5.0000000000000001E-4</v>
      </c>
      <c r="P76" s="224">
        <v>0</v>
      </c>
      <c r="Q76" s="224">
        <f>ROUND(E76*P76,5)</f>
        <v>0</v>
      </c>
      <c r="R76" s="224"/>
      <c r="S76" s="224"/>
      <c r="T76" s="225">
        <v>0</v>
      </c>
      <c r="U76" s="224">
        <f>ROUND(E76*T76,2)</f>
        <v>0</v>
      </c>
      <c r="V76" s="214"/>
      <c r="W76" s="214"/>
      <c r="X76" s="214"/>
      <c r="Y76" s="214"/>
      <c r="Z76" s="214"/>
      <c r="AA76" s="214"/>
      <c r="AB76" s="214"/>
      <c r="AC76" s="214"/>
      <c r="AD76" s="214"/>
      <c r="AE76" s="214" t="s">
        <v>107</v>
      </c>
      <c r="AF76" s="214"/>
      <c r="AG76" s="214"/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ht="22.5" outlineLevel="1" x14ac:dyDescent="0.2">
      <c r="A77" s="215"/>
      <c r="B77" s="222"/>
      <c r="C77" s="268" t="s">
        <v>209</v>
      </c>
      <c r="D77" s="226"/>
      <c r="E77" s="230"/>
      <c r="F77" s="234"/>
      <c r="G77" s="235"/>
      <c r="H77" s="233"/>
      <c r="I77" s="233"/>
      <c r="J77" s="233"/>
      <c r="K77" s="233"/>
      <c r="L77" s="233"/>
      <c r="M77" s="233"/>
      <c r="N77" s="224"/>
      <c r="O77" s="224"/>
      <c r="P77" s="224"/>
      <c r="Q77" s="224"/>
      <c r="R77" s="224"/>
      <c r="S77" s="224"/>
      <c r="T77" s="225"/>
      <c r="U77" s="224"/>
      <c r="V77" s="214"/>
      <c r="W77" s="214"/>
      <c r="X77" s="214"/>
      <c r="Y77" s="214"/>
      <c r="Z77" s="214"/>
      <c r="AA77" s="214"/>
      <c r="AB77" s="214"/>
      <c r="AC77" s="214"/>
      <c r="AD77" s="214"/>
      <c r="AE77" s="214" t="s">
        <v>110</v>
      </c>
      <c r="AF77" s="214"/>
      <c r="AG77" s="214"/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7" t="str">
        <f>C77</f>
        <v>Elektronický vodoměr pro kontrolu zbývající kapacity změkčovací armatury Fillsoft a kontrolu doplňovaného</v>
      </c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15"/>
      <c r="B78" s="222"/>
      <c r="C78" s="268" t="s">
        <v>210</v>
      </c>
      <c r="D78" s="226"/>
      <c r="E78" s="230"/>
      <c r="F78" s="234"/>
      <c r="G78" s="235"/>
      <c r="H78" s="233"/>
      <c r="I78" s="233"/>
      <c r="J78" s="233"/>
      <c r="K78" s="233"/>
      <c r="L78" s="233"/>
      <c r="M78" s="233"/>
      <c r="N78" s="224"/>
      <c r="O78" s="224"/>
      <c r="P78" s="224"/>
      <c r="Q78" s="224"/>
      <c r="R78" s="224"/>
      <c r="S78" s="224"/>
      <c r="T78" s="225"/>
      <c r="U78" s="224"/>
      <c r="V78" s="214"/>
      <c r="W78" s="214"/>
      <c r="X78" s="214"/>
      <c r="Y78" s="214"/>
      <c r="Z78" s="214"/>
      <c r="AA78" s="214"/>
      <c r="AB78" s="214"/>
      <c r="AC78" s="214"/>
      <c r="AD78" s="214"/>
      <c r="AE78" s="214" t="s">
        <v>110</v>
      </c>
      <c r="AF78" s="214"/>
      <c r="AG78" s="214"/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7" t="str">
        <f>C78</f>
        <v>množství.</v>
      </c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15">
        <v>48</v>
      </c>
      <c r="B79" s="222" t="s">
        <v>211</v>
      </c>
      <c r="C79" s="267" t="s">
        <v>212</v>
      </c>
      <c r="D79" s="224" t="s">
        <v>136</v>
      </c>
      <c r="E79" s="229">
        <v>1</v>
      </c>
      <c r="F79" s="232"/>
      <c r="G79" s="233">
        <f>ROUND(E79*F79,2)</f>
        <v>0</v>
      </c>
      <c r="H79" s="232"/>
      <c r="I79" s="233">
        <f>ROUND(E79*H79,2)</f>
        <v>0</v>
      </c>
      <c r="J79" s="232"/>
      <c r="K79" s="233">
        <f>ROUND(E79*J79,2)</f>
        <v>0</v>
      </c>
      <c r="L79" s="233">
        <v>21</v>
      </c>
      <c r="M79" s="233">
        <f>G79*(1+L79/100)</f>
        <v>0</v>
      </c>
      <c r="N79" s="224">
        <v>0</v>
      </c>
      <c r="O79" s="224">
        <f>ROUND(E79*N79,5)</f>
        <v>0</v>
      </c>
      <c r="P79" s="224">
        <v>0</v>
      </c>
      <c r="Q79" s="224">
        <f>ROUND(E79*P79,5)</f>
        <v>0</v>
      </c>
      <c r="R79" s="224"/>
      <c r="S79" s="224"/>
      <c r="T79" s="225">
        <v>0</v>
      </c>
      <c r="U79" s="224">
        <f>ROUND(E79*T79,2)</f>
        <v>0</v>
      </c>
      <c r="V79" s="214"/>
      <c r="W79" s="214"/>
      <c r="X79" s="214"/>
      <c r="Y79" s="214"/>
      <c r="Z79" s="214"/>
      <c r="AA79" s="214"/>
      <c r="AB79" s="214"/>
      <c r="AC79" s="214"/>
      <c r="AD79" s="214"/>
      <c r="AE79" s="214" t="s">
        <v>107</v>
      </c>
      <c r="AF79" s="214"/>
      <c r="AG79" s="214"/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15"/>
      <c r="B80" s="222"/>
      <c r="C80" s="268" t="s">
        <v>213</v>
      </c>
      <c r="D80" s="226"/>
      <c r="E80" s="230"/>
      <c r="F80" s="234"/>
      <c r="G80" s="235"/>
      <c r="H80" s="233"/>
      <c r="I80" s="233"/>
      <c r="J80" s="233"/>
      <c r="K80" s="233"/>
      <c r="L80" s="233"/>
      <c r="M80" s="233"/>
      <c r="N80" s="224"/>
      <c r="O80" s="224"/>
      <c r="P80" s="224"/>
      <c r="Q80" s="224"/>
      <c r="R80" s="224"/>
      <c r="S80" s="224"/>
      <c r="T80" s="225"/>
      <c r="U80" s="224"/>
      <c r="V80" s="214"/>
      <c r="W80" s="214"/>
      <c r="X80" s="214"/>
      <c r="Y80" s="214"/>
      <c r="Z80" s="214"/>
      <c r="AA80" s="214"/>
      <c r="AB80" s="214"/>
      <c r="AC80" s="214"/>
      <c r="AD80" s="214"/>
      <c r="AE80" s="214" t="s">
        <v>110</v>
      </c>
      <c r="AF80" s="214"/>
      <c r="AG80" s="214"/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7" t="str">
        <f>C80</f>
        <v>oddělovací člen pro doplňovací systémy dle DIN 1988</v>
      </c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15"/>
      <c r="B81" s="222"/>
      <c r="C81" s="268" t="s">
        <v>214</v>
      </c>
      <c r="D81" s="226"/>
      <c r="E81" s="230"/>
      <c r="F81" s="234"/>
      <c r="G81" s="235"/>
      <c r="H81" s="233"/>
      <c r="I81" s="233"/>
      <c r="J81" s="233"/>
      <c r="K81" s="233"/>
      <c r="L81" s="233"/>
      <c r="M81" s="233"/>
      <c r="N81" s="224"/>
      <c r="O81" s="224"/>
      <c r="P81" s="224"/>
      <c r="Q81" s="224"/>
      <c r="R81" s="224"/>
      <c r="S81" s="224"/>
      <c r="T81" s="225"/>
      <c r="U81" s="224"/>
      <c r="V81" s="214"/>
      <c r="W81" s="214"/>
      <c r="X81" s="214"/>
      <c r="Y81" s="214"/>
      <c r="Z81" s="214"/>
      <c r="AA81" s="214"/>
      <c r="AB81" s="214"/>
      <c r="AC81" s="214"/>
      <c r="AD81" s="214"/>
      <c r="AE81" s="214" t="s">
        <v>110</v>
      </c>
      <c r="AF81" s="214"/>
      <c r="AG81" s="214"/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7" t="str">
        <f>C81</f>
        <v>a DIN EN 1717 při přímém napojení na rozvod pitné vody</v>
      </c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15"/>
      <c r="B82" s="222"/>
      <c r="C82" s="268" t="s">
        <v>215</v>
      </c>
      <c r="D82" s="226"/>
      <c r="E82" s="230"/>
      <c r="F82" s="234"/>
      <c r="G82" s="235"/>
      <c r="H82" s="233"/>
      <c r="I82" s="233"/>
      <c r="J82" s="233"/>
      <c r="K82" s="233"/>
      <c r="L82" s="233"/>
      <c r="M82" s="233"/>
      <c r="N82" s="224"/>
      <c r="O82" s="224"/>
      <c r="P82" s="224"/>
      <c r="Q82" s="224"/>
      <c r="R82" s="224"/>
      <c r="S82" s="224"/>
      <c r="T82" s="225"/>
      <c r="U82" s="224"/>
      <c r="V82" s="214"/>
      <c r="W82" s="214"/>
      <c r="X82" s="214"/>
      <c r="Y82" s="214"/>
      <c r="Z82" s="214"/>
      <c r="AA82" s="214"/>
      <c r="AB82" s="214"/>
      <c r="AC82" s="214"/>
      <c r="AD82" s="214"/>
      <c r="AE82" s="214" t="s">
        <v>110</v>
      </c>
      <c r="AF82" s="214"/>
      <c r="AG82" s="214"/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7" t="str">
        <f>C82</f>
        <v>• systémový oddělovač BA schválený DVGW</v>
      </c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15"/>
      <c r="B83" s="222"/>
      <c r="C83" s="268" t="s">
        <v>216</v>
      </c>
      <c r="D83" s="226"/>
      <c r="E83" s="230"/>
      <c r="F83" s="234"/>
      <c r="G83" s="235"/>
      <c r="H83" s="233"/>
      <c r="I83" s="233"/>
      <c r="J83" s="233"/>
      <c r="K83" s="233"/>
      <c r="L83" s="233"/>
      <c r="M83" s="233"/>
      <c r="N83" s="224"/>
      <c r="O83" s="224"/>
      <c r="P83" s="224"/>
      <c r="Q83" s="224"/>
      <c r="R83" s="224"/>
      <c r="S83" s="224"/>
      <c r="T83" s="225"/>
      <c r="U83" s="224"/>
      <c r="V83" s="214"/>
      <c r="W83" s="214"/>
      <c r="X83" s="214"/>
      <c r="Y83" s="214"/>
      <c r="Z83" s="214"/>
      <c r="AA83" s="214"/>
      <c r="AB83" s="214"/>
      <c r="AC83" s="214"/>
      <c r="AD83" s="214"/>
      <c r="AE83" s="214" t="s">
        <v>110</v>
      </c>
      <c r="AF83" s="214"/>
      <c r="AG83" s="214"/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7" t="str">
        <f>C83</f>
        <v>• uzavírací armatury na vstupu i výstupu, stěnový držák</v>
      </c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15"/>
      <c r="B84" s="222"/>
      <c r="C84" s="268" t="s">
        <v>217</v>
      </c>
      <c r="D84" s="226"/>
      <c r="E84" s="230"/>
      <c r="F84" s="234"/>
      <c r="G84" s="235"/>
      <c r="H84" s="233"/>
      <c r="I84" s="233"/>
      <c r="J84" s="233"/>
      <c r="K84" s="233"/>
      <c r="L84" s="233"/>
      <c r="M84" s="233"/>
      <c r="N84" s="224"/>
      <c r="O84" s="224"/>
      <c r="P84" s="224"/>
      <c r="Q84" s="224"/>
      <c r="R84" s="224"/>
      <c r="S84" s="224"/>
      <c r="T84" s="225"/>
      <c r="U84" s="224"/>
      <c r="V84" s="214"/>
      <c r="W84" s="214"/>
      <c r="X84" s="214"/>
      <c r="Y84" s="214"/>
      <c r="Z84" s="214"/>
      <c r="AA84" s="214"/>
      <c r="AB84" s="214"/>
      <c r="AC84" s="214"/>
      <c r="AD84" s="214"/>
      <c r="AE84" s="214" t="s">
        <v>110</v>
      </c>
      <c r="AF84" s="214"/>
      <c r="AG84" s="214"/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7" t="str">
        <f>C84</f>
        <v>• včetně standardního vodoměru</v>
      </c>
      <c r="BB84" s="214"/>
      <c r="BC84" s="214"/>
      <c r="BD84" s="214"/>
      <c r="BE84" s="214"/>
      <c r="BF84" s="214"/>
      <c r="BG84" s="214"/>
      <c r="BH84" s="214"/>
    </row>
    <row r="85" spans="1:60" ht="22.5" outlineLevel="1" x14ac:dyDescent="0.2">
      <c r="A85" s="215">
        <v>49</v>
      </c>
      <c r="B85" s="222" t="s">
        <v>218</v>
      </c>
      <c r="C85" s="267" t="s">
        <v>219</v>
      </c>
      <c r="D85" s="224" t="s">
        <v>136</v>
      </c>
      <c r="E85" s="229">
        <v>1</v>
      </c>
      <c r="F85" s="232"/>
      <c r="G85" s="233">
        <f>ROUND(E85*F85,2)</f>
        <v>0</v>
      </c>
      <c r="H85" s="232"/>
      <c r="I85" s="233">
        <f>ROUND(E85*H85,2)</f>
        <v>0</v>
      </c>
      <c r="J85" s="232"/>
      <c r="K85" s="233">
        <f>ROUND(E85*J85,2)</f>
        <v>0</v>
      </c>
      <c r="L85" s="233">
        <v>21</v>
      </c>
      <c r="M85" s="233">
        <f>G85*(1+L85/100)</f>
        <v>0</v>
      </c>
      <c r="N85" s="224">
        <v>5.0000000000000001E-3</v>
      </c>
      <c r="O85" s="224">
        <f>ROUND(E85*N85,5)</f>
        <v>5.0000000000000001E-3</v>
      </c>
      <c r="P85" s="224">
        <v>0</v>
      </c>
      <c r="Q85" s="224">
        <f>ROUND(E85*P85,5)</f>
        <v>0</v>
      </c>
      <c r="R85" s="224"/>
      <c r="S85" s="224"/>
      <c r="T85" s="225">
        <v>0</v>
      </c>
      <c r="U85" s="224">
        <f>ROUND(E85*T85,2)</f>
        <v>0</v>
      </c>
      <c r="V85" s="214"/>
      <c r="W85" s="214"/>
      <c r="X85" s="214"/>
      <c r="Y85" s="214"/>
      <c r="Z85" s="214"/>
      <c r="AA85" s="214"/>
      <c r="AB85" s="214"/>
      <c r="AC85" s="214"/>
      <c r="AD85" s="214"/>
      <c r="AE85" s="214" t="s">
        <v>107</v>
      </c>
      <c r="AF85" s="214"/>
      <c r="AG85" s="214"/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ht="22.5" outlineLevel="1" x14ac:dyDescent="0.2">
      <c r="A86" s="215">
        <v>50</v>
      </c>
      <c r="B86" s="222" t="s">
        <v>220</v>
      </c>
      <c r="C86" s="267" t="s">
        <v>221</v>
      </c>
      <c r="D86" s="224" t="s">
        <v>136</v>
      </c>
      <c r="E86" s="229">
        <v>2</v>
      </c>
      <c r="F86" s="232"/>
      <c r="G86" s="233">
        <f>ROUND(E86*F86,2)</f>
        <v>0</v>
      </c>
      <c r="H86" s="232"/>
      <c r="I86" s="233">
        <f>ROUND(E86*H86,2)</f>
        <v>0</v>
      </c>
      <c r="J86" s="232"/>
      <c r="K86" s="233">
        <f>ROUND(E86*J86,2)</f>
        <v>0</v>
      </c>
      <c r="L86" s="233">
        <v>21</v>
      </c>
      <c r="M86" s="233">
        <f>G86*(1+L86/100)</f>
        <v>0</v>
      </c>
      <c r="N86" s="224">
        <v>5.0000000000000001E-4</v>
      </c>
      <c r="O86" s="224">
        <f>ROUND(E86*N86,5)</f>
        <v>1E-3</v>
      </c>
      <c r="P86" s="224">
        <v>0</v>
      </c>
      <c r="Q86" s="224">
        <f>ROUND(E86*P86,5)</f>
        <v>0</v>
      </c>
      <c r="R86" s="224"/>
      <c r="S86" s="224"/>
      <c r="T86" s="225">
        <v>0</v>
      </c>
      <c r="U86" s="224">
        <f>ROUND(E86*T86,2)</f>
        <v>0</v>
      </c>
      <c r="V86" s="214"/>
      <c r="W86" s="214"/>
      <c r="X86" s="214"/>
      <c r="Y86" s="214"/>
      <c r="Z86" s="214"/>
      <c r="AA86" s="214"/>
      <c r="AB86" s="214"/>
      <c r="AC86" s="214"/>
      <c r="AD86" s="214"/>
      <c r="AE86" s="214" t="s">
        <v>107</v>
      </c>
      <c r="AF86" s="214"/>
      <c r="AG86" s="214"/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15">
        <v>51</v>
      </c>
      <c r="B87" s="222" t="s">
        <v>222</v>
      </c>
      <c r="C87" s="267" t="s">
        <v>223</v>
      </c>
      <c r="D87" s="224" t="s">
        <v>136</v>
      </c>
      <c r="E87" s="229">
        <v>1</v>
      </c>
      <c r="F87" s="232"/>
      <c r="G87" s="233">
        <f>ROUND(E87*F87,2)</f>
        <v>0</v>
      </c>
      <c r="H87" s="232"/>
      <c r="I87" s="233">
        <f>ROUND(E87*H87,2)</f>
        <v>0</v>
      </c>
      <c r="J87" s="232"/>
      <c r="K87" s="233">
        <f>ROUND(E87*J87,2)</f>
        <v>0</v>
      </c>
      <c r="L87" s="233">
        <v>21</v>
      </c>
      <c r="M87" s="233">
        <f>G87*(1+L87/100)</f>
        <v>0</v>
      </c>
      <c r="N87" s="224">
        <v>0</v>
      </c>
      <c r="O87" s="224">
        <f>ROUND(E87*N87,5)</f>
        <v>0</v>
      </c>
      <c r="P87" s="224">
        <v>0</v>
      </c>
      <c r="Q87" s="224">
        <f>ROUND(E87*P87,5)</f>
        <v>0</v>
      </c>
      <c r="R87" s="224"/>
      <c r="S87" s="224"/>
      <c r="T87" s="225">
        <v>0</v>
      </c>
      <c r="U87" s="224">
        <f>ROUND(E87*T87,2)</f>
        <v>0</v>
      </c>
      <c r="V87" s="214"/>
      <c r="W87" s="214"/>
      <c r="X87" s="214"/>
      <c r="Y87" s="214"/>
      <c r="Z87" s="214"/>
      <c r="AA87" s="214"/>
      <c r="AB87" s="214"/>
      <c r="AC87" s="214"/>
      <c r="AD87" s="214"/>
      <c r="AE87" s="214" t="s">
        <v>107</v>
      </c>
      <c r="AF87" s="214"/>
      <c r="AG87" s="214"/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15">
        <v>52</v>
      </c>
      <c r="B88" s="222" t="s">
        <v>224</v>
      </c>
      <c r="C88" s="267" t="s">
        <v>225</v>
      </c>
      <c r="D88" s="224" t="s">
        <v>136</v>
      </c>
      <c r="E88" s="229">
        <v>1</v>
      </c>
      <c r="F88" s="232"/>
      <c r="G88" s="233">
        <f>ROUND(E88*F88,2)</f>
        <v>0</v>
      </c>
      <c r="H88" s="232"/>
      <c r="I88" s="233">
        <f>ROUND(E88*H88,2)</f>
        <v>0</v>
      </c>
      <c r="J88" s="232"/>
      <c r="K88" s="233">
        <f>ROUND(E88*J88,2)</f>
        <v>0</v>
      </c>
      <c r="L88" s="233">
        <v>21</v>
      </c>
      <c r="M88" s="233">
        <f>G88*(1+L88/100)</f>
        <v>0</v>
      </c>
      <c r="N88" s="224">
        <v>0</v>
      </c>
      <c r="O88" s="224">
        <f>ROUND(E88*N88,5)</f>
        <v>0</v>
      </c>
      <c r="P88" s="224">
        <v>0</v>
      </c>
      <c r="Q88" s="224">
        <f>ROUND(E88*P88,5)</f>
        <v>0</v>
      </c>
      <c r="R88" s="224"/>
      <c r="S88" s="224"/>
      <c r="T88" s="225">
        <v>0</v>
      </c>
      <c r="U88" s="224">
        <f>ROUND(E88*T88,2)</f>
        <v>0</v>
      </c>
      <c r="V88" s="214"/>
      <c r="W88" s="214"/>
      <c r="X88" s="214"/>
      <c r="Y88" s="214"/>
      <c r="Z88" s="214"/>
      <c r="AA88" s="214"/>
      <c r="AB88" s="214"/>
      <c r="AC88" s="214"/>
      <c r="AD88" s="214"/>
      <c r="AE88" s="214" t="s">
        <v>107</v>
      </c>
      <c r="AF88" s="214"/>
      <c r="AG88" s="214"/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15"/>
      <c r="B89" s="222"/>
      <c r="C89" s="268" t="s">
        <v>226</v>
      </c>
      <c r="D89" s="226"/>
      <c r="E89" s="230"/>
      <c r="F89" s="234"/>
      <c r="G89" s="235"/>
      <c r="H89" s="233"/>
      <c r="I89" s="233"/>
      <c r="J89" s="233"/>
      <c r="K89" s="233"/>
      <c r="L89" s="233"/>
      <c r="M89" s="233"/>
      <c r="N89" s="224"/>
      <c r="O89" s="224"/>
      <c r="P89" s="224"/>
      <c r="Q89" s="224"/>
      <c r="R89" s="224"/>
      <c r="S89" s="224"/>
      <c r="T89" s="225"/>
      <c r="U89" s="224"/>
      <c r="V89" s="214"/>
      <c r="W89" s="214"/>
      <c r="X89" s="214"/>
      <c r="Y89" s="214"/>
      <c r="Z89" s="214"/>
      <c r="AA89" s="214"/>
      <c r="AB89" s="214"/>
      <c r="AC89" s="214"/>
      <c r="AD89" s="214"/>
      <c r="AE89" s="214" t="s">
        <v>110</v>
      </c>
      <c r="AF89" s="214"/>
      <c r="AG89" s="214"/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7" t="str">
        <f>C89</f>
        <v>Směšovací zařízení pro změkčovací armaturu  pro korekci výstupní tvrdosti vody</v>
      </c>
      <c r="BB89" s="214"/>
      <c r="BC89" s="214"/>
      <c r="BD89" s="214"/>
      <c r="BE89" s="214"/>
      <c r="BF89" s="214"/>
      <c r="BG89" s="214"/>
      <c r="BH89" s="214"/>
    </row>
    <row r="90" spans="1:60" ht="22.5" outlineLevel="1" x14ac:dyDescent="0.2">
      <c r="A90" s="215">
        <v>53</v>
      </c>
      <c r="B90" s="222" t="s">
        <v>227</v>
      </c>
      <c r="C90" s="267" t="s">
        <v>228</v>
      </c>
      <c r="D90" s="224" t="s">
        <v>161</v>
      </c>
      <c r="E90" s="229">
        <v>1</v>
      </c>
      <c r="F90" s="232"/>
      <c r="G90" s="233">
        <f>ROUND(E90*F90,2)</f>
        <v>0</v>
      </c>
      <c r="H90" s="232"/>
      <c r="I90" s="233">
        <f>ROUND(E90*H90,2)</f>
        <v>0</v>
      </c>
      <c r="J90" s="232"/>
      <c r="K90" s="233">
        <f>ROUND(E90*J90,2)</f>
        <v>0</v>
      </c>
      <c r="L90" s="233">
        <v>21</v>
      </c>
      <c r="M90" s="233">
        <f>G90*(1+L90/100)</f>
        <v>0</v>
      </c>
      <c r="N90" s="224">
        <v>0</v>
      </c>
      <c r="O90" s="224">
        <f>ROUND(E90*N90,5)</f>
        <v>0</v>
      </c>
      <c r="P90" s="224">
        <v>0</v>
      </c>
      <c r="Q90" s="224">
        <f>ROUND(E90*P90,5)</f>
        <v>0</v>
      </c>
      <c r="R90" s="224"/>
      <c r="S90" s="224"/>
      <c r="T90" s="225">
        <v>0</v>
      </c>
      <c r="U90" s="224">
        <f>ROUND(E90*T90,2)</f>
        <v>0</v>
      </c>
      <c r="V90" s="214"/>
      <c r="W90" s="214"/>
      <c r="X90" s="214"/>
      <c r="Y90" s="214"/>
      <c r="Z90" s="214"/>
      <c r="AA90" s="214"/>
      <c r="AB90" s="214"/>
      <c r="AC90" s="214"/>
      <c r="AD90" s="214"/>
      <c r="AE90" s="214" t="s">
        <v>116</v>
      </c>
      <c r="AF90" s="214"/>
      <c r="AG90" s="214"/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15"/>
      <c r="B91" s="222"/>
      <c r="C91" s="268" t="s">
        <v>229</v>
      </c>
      <c r="D91" s="226"/>
      <c r="E91" s="230"/>
      <c r="F91" s="234"/>
      <c r="G91" s="235"/>
      <c r="H91" s="233"/>
      <c r="I91" s="233"/>
      <c r="J91" s="233"/>
      <c r="K91" s="233"/>
      <c r="L91" s="233"/>
      <c r="M91" s="233"/>
      <c r="N91" s="224"/>
      <c r="O91" s="224"/>
      <c r="P91" s="224"/>
      <c r="Q91" s="224"/>
      <c r="R91" s="224"/>
      <c r="S91" s="224"/>
      <c r="T91" s="225"/>
      <c r="U91" s="224"/>
      <c r="V91" s="214"/>
      <c r="W91" s="214"/>
      <c r="X91" s="214"/>
      <c r="Y91" s="214"/>
      <c r="Z91" s="214"/>
      <c r="AA91" s="214"/>
      <c r="AB91" s="214"/>
      <c r="AC91" s="214"/>
      <c r="AD91" s="214"/>
      <c r="AE91" s="214" t="s">
        <v>110</v>
      </c>
      <c r="AF91" s="214"/>
      <c r="AG91" s="214"/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7" t="str">
        <f>C91</f>
        <v>objem systému - cca 4000 l</v>
      </c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15"/>
      <c r="B92" s="222"/>
      <c r="C92" s="268" t="s">
        <v>230</v>
      </c>
      <c r="D92" s="226"/>
      <c r="E92" s="230"/>
      <c r="F92" s="234"/>
      <c r="G92" s="235"/>
      <c r="H92" s="233"/>
      <c r="I92" s="233"/>
      <c r="J92" s="233"/>
      <c r="K92" s="233"/>
      <c r="L92" s="233"/>
      <c r="M92" s="233"/>
      <c r="N92" s="224"/>
      <c r="O92" s="224"/>
      <c r="P92" s="224"/>
      <c r="Q92" s="224"/>
      <c r="R92" s="224"/>
      <c r="S92" s="224"/>
      <c r="T92" s="225"/>
      <c r="U92" s="224"/>
      <c r="V92" s="214"/>
      <c r="W92" s="214"/>
      <c r="X92" s="214"/>
      <c r="Y92" s="214"/>
      <c r="Z92" s="214"/>
      <c r="AA92" s="214"/>
      <c r="AB92" s="214"/>
      <c r="AC92" s="214"/>
      <c r="AD92" s="214"/>
      <c r="AE92" s="214" t="s">
        <v>110</v>
      </c>
      <c r="AF92" s="214"/>
      <c r="AG92" s="214"/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7" t="str">
        <f>C92</f>
        <v>tvrdost plnící vody 16°dH</v>
      </c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15">
        <v>54</v>
      </c>
      <c r="B93" s="222" t="s">
        <v>231</v>
      </c>
      <c r="C93" s="267" t="s">
        <v>232</v>
      </c>
      <c r="D93" s="224" t="s">
        <v>161</v>
      </c>
      <c r="E93" s="229">
        <v>2</v>
      </c>
      <c r="F93" s="232"/>
      <c r="G93" s="233">
        <f>ROUND(E93*F93,2)</f>
        <v>0</v>
      </c>
      <c r="H93" s="232"/>
      <c r="I93" s="233">
        <f>ROUND(E93*H93,2)</f>
        <v>0</v>
      </c>
      <c r="J93" s="232"/>
      <c r="K93" s="233">
        <f>ROUND(E93*J93,2)</f>
        <v>0</v>
      </c>
      <c r="L93" s="233">
        <v>21</v>
      </c>
      <c r="M93" s="233">
        <f>G93*(1+L93/100)</f>
        <v>0</v>
      </c>
      <c r="N93" s="224">
        <v>5.9000000000000003E-4</v>
      </c>
      <c r="O93" s="224">
        <f>ROUND(E93*N93,5)</f>
        <v>1.1800000000000001E-3</v>
      </c>
      <c r="P93" s="224">
        <v>0</v>
      </c>
      <c r="Q93" s="224">
        <f>ROUND(E93*P93,5)</f>
        <v>0</v>
      </c>
      <c r="R93" s="224"/>
      <c r="S93" s="224"/>
      <c r="T93" s="225">
        <v>0.53</v>
      </c>
      <c r="U93" s="224">
        <f>ROUND(E93*T93,2)</f>
        <v>1.06</v>
      </c>
      <c r="V93" s="214"/>
      <c r="W93" s="214"/>
      <c r="X93" s="214"/>
      <c r="Y93" s="214"/>
      <c r="Z93" s="214"/>
      <c r="AA93" s="214"/>
      <c r="AB93" s="214"/>
      <c r="AC93" s="214"/>
      <c r="AD93" s="214"/>
      <c r="AE93" s="214" t="s">
        <v>116</v>
      </c>
      <c r="AF93" s="214"/>
      <c r="AG93" s="214"/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ht="22.5" outlineLevel="1" x14ac:dyDescent="0.2">
      <c r="A94" s="215">
        <v>55</v>
      </c>
      <c r="B94" s="222" t="s">
        <v>233</v>
      </c>
      <c r="C94" s="267" t="s">
        <v>234</v>
      </c>
      <c r="D94" s="224" t="s">
        <v>136</v>
      </c>
      <c r="E94" s="229">
        <v>1</v>
      </c>
      <c r="F94" s="232"/>
      <c r="G94" s="233">
        <f>ROUND(E94*F94,2)</f>
        <v>0</v>
      </c>
      <c r="H94" s="232"/>
      <c r="I94" s="233">
        <f>ROUND(E94*H94,2)</f>
        <v>0</v>
      </c>
      <c r="J94" s="232"/>
      <c r="K94" s="233">
        <f>ROUND(E94*J94,2)</f>
        <v>0</v>
      </c>
      <c r="L94" s="233">
        <v>21</v>
      </c>
      <c r="M94" s="233">
        <f>G94*(1+L94/100)</f>
        <v>0</v>
      </c>
      <c r="N94" s="224">
        <v>7.0000000000000001E-3</v>
      </c>
      <c r="O94" s="224">
        <f>ROUND(E94*N94,5)</f>
        <v>7.0000000000000001E-3</v>
      </c>
      <c r="P94" s="224">
        <v>0</v>
      </c>
      <c r="Q94" s="224">
        <f>ROUND(E94*P94,5)</f>
        <v>0</v>
      </c>
      <c r="R94" s="224"/>
      <c r="S94" s="224"/>
      <c r="T94" s="225">
        <v>0</v>
      </c>
      <c r="U94" s="224">
        <f>ROUND(E94*T94,2)</f>
        <v>0</v>
      </c>
      <c r="V94" s="214"/>
      <c r="W94" s="214"/>
      <c r="X94" s="214"/>
      <c r="Y94" s="214"/>
      <c r="Z94" s="214"/>
      <c r="AA94" s="214"/>
      <c r="AB94" s="214"/>
      <c r="AC94" s="214"/>
      <c r="AD94" s="214"/>
      <c r="AE94" s="214" t="s">
        <v>116</v>
      </c>
      <c r="AF94" s="214"/>
      <c r="AG94" s="214"/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15"/>
      <c r="B95" s="222"/>
      <c r="C95" s="268" t="s">
        <v>235</v>
      </c>
      <c r="D95" s="226"/>
      <c r="E95" s="230"/>
      <c r="F95" s="234"/>
      <c r="G95" s="235"/>
      <c r="H95" s="233"/>
      <c r="I95" s="233"/>
      <c r="J95" s="233"/>
      <c r="K95" s="233"/>
      <c r="L95" s="233"/>
      <c r="M95" s="233"/>
      <c r="N95" s="224"/>
      <c r="O95" s="224"/>
      <c r="P95" s="224"/>
      <c r="Q95" s="224"/>
      <c r="R95" s="224"/>
      <c r="S95" s="224"/>
      <c r="T95" s="225"/>
      <c r="U95" s="224"/>
      <c r="V95" s="214"/>
      <c r="W95" s="214"/>
      <c r="X95" s="214"/>
      <c r="Y95" s="214"/>
      <c r="Z95" s="214"/>
      <c r="AA95" s="214"/>
      <c r="AB95" s="214"/>
      <c r="AC95" s="214"/>
      <c r="AD95" s="214"/>
      <c r="AE95" s="214" t="s">
        <v>110</v>
      </c>
      <c r="AF95" s="214"/>
      <c r="AG95" s="214"/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7" t="str">
        <f>C95</f>
        <v>230V,I=0,66 A,P=75W</v>
      </c>
      <c r="BB95" s="214"/>
      <c r="BC95" s="214"/>
      <c r="BD95" s="214"/>
      <c r="BE95" s="214"/>
      <c r="BF95" s="214"/>
      <c r="BG95" s="214"/>
      <c r="BH95" s="214"/>
    </row>
    <row r="96" spans="1:60" ht="22.5" outlineLevel="1" x14ac:dyDescent="0.2">
      <c r="A96" s="215">
        <v>56</v>
      </c>
      <c r="B96" s="222" t="s">
        <v>236</v>
      </c>
      <c r="C96" s="267" t="s">
        <v>237</v>
      </c>
      <c r="D96" s="224" t="s">
        <v>136</v>
      </c>
      <c r="E96" s="229">
        <v>1</v>
      </c>
      <c r="F96" s="232"/>
      <c r="G96" s="233">
        <f>ROUND(E96*F96,2)</f>
        <v>0</v>
      </c>
      <c r="H96" s="232"/>
      <c r="I96" s="233">
        <f>ROUND(E96*H96,2)</f>
        <v>0</v>
      </c>
      <c r="J96" s="232"/>
      <c r="K96" s="233">
        <f>ROUND(E96*J96,2)</f>
        <v>0</v>
      </c>
      <c r="L96" s="233">
        <v>21</v>
      </c>
      <c r="M96" s="233">
        <f>G96*(1+L96/100)</f>
        <v>0</v>
      </c>
      <c r="N96" s="224">
        <v>0</v>
      </c>
      <c r="O96" s="224">
        <f>ROUND(E96*N96,5)</f>
        <v>0</v>
      </c>
      <c r="P96" s="224">
        <v>0</v>
      </c>
      <c r="Q96" s="224">
        <f>ROUND(E96*P96,5)</f>
        <v>0</v>
      </c>
      <c r="R96" s="224"/>
      <c r="S96" s="224"/>
      <c r="T96" s="225">
        <v>0</v>
      </c>
      <c r="U96" s="224">
        <f>ROUND(E96*T96,2)</f>
        <v>0</v>
      </c>
      <c r="V96" s="214"/>
      <c r="W96" s="214"/>
      <c r="X96" s="214"/>
      <c r="Y96" s="214"/>
      <c r="Z96" s="214"/>
      <c r="AA96" s="214"/>
      <c r="AB96" s="214"/>
      <c r="AC96" s="214"/>
      <c r="AD96" s="214"/>
      <c r="AE96" s="214" t="s">
        <v>116</v>
      </c>
      <c r="AF96" s="214"/>
      <c r="AG96" s="214"/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15"/>
      <c r="B97" s="222"/>
      <c r="C97" s="268" t="s">
        <v>238</v>
      </c>
      <c r="D97" s="226"/>
      <c r="E97" s="230"/>
      <c r="F97" s="234"/>
      <c r="G97" s="235"/>
      <c r="H97" s="233"/>
      <c r="I97" s="233"/>
      <c r="J97" s="233"/>
      <c r="K97" s="233"/>
      <c r="L97" s="233"/>
      <c r="M97" s="233"/>
      <c r="N97" s="224"/>
      <c r="O97" s="224"/>
      <c r="P97" s="224"/>
      <c r="Q97" s="224"/>
      <c r="R97" s="224"/>
      <c r="S97" s="224"/>
      <c r="T97" s="225"/>
      <c r="U97" s="224"/>
      <c r="V97" s="214"/>
      <c r="W97" s="214"/>
      <c r="X97" s="214"/>
      <c r="Y97" s="214"/>
      <c r="Z97" s="214"/>
      <c r="AA97" s="214"/>
      <c r="AB97" s="214"/>
      <c r="AC97" s="214"/>
      <c r="AD97" s="214"/>
      <c r="AE97" s="214" t="s">
        <v>110</v>
      </c>
      <c r="AF97" s="214"/>
      <c r="AG97" s="214"/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7" t="str">
        <f>C97</f>
        <v>230V,I=1,33 A,P=305W</v>
      </c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15">
        <v>57</v>
      </c>
      <c r="B98" s="222" t="s">
        <v>239</v>
      </c>
      <c r="C98" s="267" t="s">
        <v>240</v>
      </c>
      <c r="D98" s="224" t="s">
        <v>161</v>
      </c>
      <c r="E98" s="229">
        <v>2</v>
      </c>
      <c r="F98" s="232"/>
      <c r="G98" s="233">
        <f>ROUND(E98*F98,2)</f>
        <v>0</v>
      </c>
      <c r="H98" s="232"/>
      <c r="I98" s="233">
        <f>ROUND(E98*H98,2)</f>
        <v>0</v>
      </c>
      <c r="J98" s="232"/>
      <c r="K98" s="233">
        <f>ROUND(E98*J98,2)</f>
        <v>0</v>
      </c>
      <c r="L98" s="233">
        <v>21</v>
      </c>
      <c r="M98" s="233">
        <f>G98*(1+L98/100)</f>
        <v>0</v>
      </c>
      <c r="N98" s="224">
        <v>4.7600000000000003E-3</v>
      </c>
      <c r="O98" s="224">
        <f>ROUND(E98*N98,5)</f>
        <v>9.5200000000000007E-3</v>
      </c>
      <c r="P98" s="224">
        <v>0</v>
      </c>
      <c r="Q98" s="224">
        <f>ROUND(E98*P98,5)</f>
        <v>0</v>
      </c>
      <c r="R98" s="224"/>
      <c r="S98" s="224"/>
      <c r="T98" s="225">
        <v>1.7470000000000001</v>
      </c>
      <c r="U98" s="224">
        <f>ROUND(E98*T98,2)</f>
        <v>3.49</v>
      </c>
      <c r="V98" s="214"/>
      <c r="W98" s="214"/>
      <c r="X98" s="214"/>
      <c r="Y98" s="214"/>
      <c r="Z98" s="214"/>
      <c r="AA98" s="214"/>
      <c r="AB98" s="214"/>
      <c r="AC98" s="214"/>
      <c r="AD98" s="214"/>
      <c r="AE98" s="214" t="s">
        <v>116</v>
      </c>
      <c r="AF98" s="214"/>
      <c r="AG98" s="214"/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15">
        <v>58</v>
      </c>
      <c r="B99" s="222" t="s">
        <v>241</v>
      </c>
      <c r="C99" s="267" t="s">
        <v>242</v>
      </c>
      <c r="D99" s="224" t="s">
        <v>136</v>
      </c>
      <c r="E99" s="229">
        <v>2</v>
      </c>
      <c r="F99" s="232"/>
      <c r="G99" s="233">
        <f>ROUND(E99*F99,2)</f>
        <v>0</v>
      </c>
      <c r="H99" s="232"/>
      <c r="I99" s="233">
        <f>ROUND(E99*H99,2)</f>
        <v>0</v>
      </c>
      <c r="J99" s="232"/>
      <c r="K99" s="233">
        <f>ROUND(E99*J99,2)</f>
        <v>0</v>
      </c>
      <c r="L99" s="233">
        <v>21</v>
      </c>
      <c r="M99" s="233">
        <f>G99*(1+L99/100)</f>
        <v>0</v>
      </c>
      <c r="N99" s="224">
        <v>0.02</v>
      </c>
      <c r="O99" s="224">
        <f>ROUND(E99*N99,5)</f>
        <v>0.04</v>
      </c>
      <c r="P99" s="224">
        <v>0</v>
      </c>
      <c r="Q99" s="224">
        <f>ROUND(E99*P99,5)</f>
        <v>0</v>
      </c>
      <c r="R99" s="224"/>
      <c r="S99" s="224"/>
      <c r="T99" s="225">
        <v>0</v>
      </c>
      <c r="U99" s="224">
        <f>ROUND(E99*T99,2)</f>
        <v>0</v>
      </c>
      <c r="V99" s="214"/>
      <c r="W99" s="214"/>
      <c r="X99" s="214"/>
      <c r="Y99" s="214"/>
      <c r="Z99" s="214"/>
      <c r="AA99" s="214"/>
      <c r="AB99" s="214"/>
      <c r="AC99" s="214"/>
      <c r="AD99" s="214"/>
      <c r="AE99" s="214" t="s">
        <v>107</v>
      </c>
      <c r="AF99" s="214"/>
      <c r="AG99" s="214"/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15">
        <v>59</v>
      </c>
      <c r="B100" s="222" t="s">
        <v>243</v>
      </c>
      <c r="C100" s="267" t="s">
        <v>244</v>
      </c>
      <c r="D100" s="224" t="s">
        <v>161</v>
      </c>
      <c r="E100" s="229">
        <v>1</v>
      </c>
      <c r="F100" s="232"/>
      <c r="G100" s="233">
        <f>ROUND(E100*F100,2)</f>
        <v>0</v>
      </c>
      <c r="H100" s="232"/>
      <c r="I100" s="233">
        <f>ROUND(E100*H100,2)</f>
        <v>0</v>
      </c>
      <c r="J100" s="232"/>
      <c r="K100" s="233">
        <f>ROUND(E100*J100,2)</f>
        <v>0</v>
      </c>
      <c r="L100" s="233">
        <v>21</v>
      </c>
      <c r="M100" s="233">
        <f>G100*(1+L100/100)</f>
        <v>0</v>
      </c>
      <c r="N100" s="224">
        <v>1.6500000000000001E-2</v>
      </c>
      <c r="O100" s="224">
        <f>ROUND(E100*N100,5)</f>
        <v>1.6500000000000001E-2</v>
      </c>
      <c r="P100" s="224">
        <v>0</v>
      </c>
      <c r="Q100" s="224">
        <f>ROUND(E100*P100,5)</f>
        <v>0</v>
      </c>
      <c r="R100" s="224"/>
      <c r="S100" s="224"/>
      <c r="T100" s="225">
        <v>1.788</v>
      </c>
      <c r="U100" s="224">
        <f>ROUND(E100*T100,2)</f>
        <v>1.79</v>
      </c>
      <c r="V100" s="214"/>
      <c r="W100" s="214"/>
      <c r="X100" s="214"/>
      <c r="Y100" s="214"/>
      <c r="Z100" s="214"/>
      <c r="AA100" s="214"/>
      <c r="AB100" s="214"/>
      <c r="AC100" s="214"/>
      <c r="AD100" s="214"/>
      <c r="AE100" s="214" t="s">
        <v>116</v>
      </c>
      <c r="AF100" s="214"/>
      <c r="AG100" s="214"/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ht="33.75" outlineLevel="1" x14ac:dyDescent="0.2">
      <c r="A101" s="215">
        <v>60</v>
      </c>
      <c r="B101" s="222" t="s">
        <v>245</v>
      </c>
      <c r="C101" s="267" t="s">
        <v>246</v>
      </c>
      <c r="D101" s="224" t="s">
        <v>136</v>
      </c>
      <c r="E101" s="229">
        <v>1</v>
      </c>
      <c r="F101" s="232"/>
      <c r="G101" s="233">
        <f>ROUND(E101*F101,2)</f>
        <v>0</v>
      </c>
      <c r="H101" s="232"/>
      <c r="I101" s="233">
        <f>ROUND(E101*H101,2)</f>
        <v>0</v>
      </c>
      <c r="J101" s="232"/>
      <c r="K101" s="233">
        <f>ROUND(E101*J101,2)</f>
        <v>0</v>
      </c>
      <c r="L101" s="233">
        <v>21</v>
      </c>
      <c r="M101" s="233">
        <f>G101*(1+L101/100)</f>
        <v>0</v>
      </c>
      <c r="N101" s="224">
        <v>0</v>
      </c>
      <c r="O101" s="224">
        <f>ROUND(E101*N101,5)</f>
        <v>0</v>
      </c>
      <c r="P101" s="224">
        <v>0</v>
      </c>
      <c r="Q101" s="224">
        <f>ROUND(E101*P101,5)</f>
        <v>0</v>
      </c>
      <c r="R101" s="224"/>
      <c r="S101" s="224"/>
      <c r="T101" s="225">
        <v>0</v>
      </c>
      <c r="U101" s="224">
        <f>ROUND(E101*T101,2)</f>
        <v>0</v>
      </c>
      <c r="V101" s="214"/>
      <c r="W101" s="214"/>
      <c r="X101" s="214"/>
      <c r="Y101" s="214"/>
      <c r="Z101" s="214"/>
      <c r="AA101" s="214"/>
      <c r="AB101" s="214"/>
      <c r="AC101" s="214"/>
      <c r="AD101" s="214"/>
      <c r="AE101" s="214" t="s">
        <v>116</v>
      </c>
      <c r="AF101" s="214"/>
      <c r="AG101" s="214"/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15"/>
      <c r="B102" s="222"/>
      <c r="C102" s="268" t="s">
        <v>247</v>
      </c>
      <c r="D102" s="226"/>
      <c r="E102" s="230"/>
      <c r="F102" s="234"/>
      <c r="G102" s="235"/>
      <c r="H102" s="233"/>
      <c r="I102" s="233"/>
      <c r="J102" s="233"/>
      <c r="K102" s="233"/>
      <c r="L102" s="233"/>
      <c r="M102" s="233"/>
      <c r="N102" s="224"/>
      <c r="O102" s="224"/>
      <c r="P102" s="224"/>
      <c r="Q102" s="224"/>
      <c r="R102" s="224"/>
      <c r="S102" s="224"/>
      <c r="T102" s="225"/>
      <c r="U102" s="224"/>
      <c r="V102" s="214"/>
      <c r="W102" s="214"/>
      <c r="X102" s="214"/>
      <c r="Y102" s="214"/>
      <c r="Z102" s="214"/>
      <c r="AA102" s="214"/>
      <c r="AB102" s="214"/>
      <c r="AC102" s="214"/>
      <c r="AD102" s="214"/>
      <c r="AE102" s="214" t="s">
        <v>110</v>
      </c>
      <c r="AF102" s="214"/>
      <c r="AG102" s="214"/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7" t="str">
        <f>C102</f>
        <v>vč. protipřírub</v>
      </c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15">
        <v>61</v>
      </c>
      <c r="B103" s="222" t="s">
        <v>248</v>
      </c>
      <c r="C103" s="267" t="s">
        <v>249</v>
      </c>
      <c r="D103" s="224" t="s">
        <v>126</v>
      </c>
      <c r="E103" s="229">
        <v>0.4</v>
      </c>
      <c r="F103" s="232"/>
      <c r="G103" s="233">
        <f>ROUND(E103*F103,2)</f>
        <v>0</v>
      </c>
      <c r="H103" s="232"/>
      <c r="I103" s="233">
        <f>ROUND(E103*H103,2)</f>
        <v>0</v>
      </c>
      <c r="J103" s="232"/>
      <c r="K103" s="233">
        <f>ROUND(E103*J103,2)</f>
        <v>0</v>
      </c>
      <c r="L103" s="233">
        <v>21</v>
      </c>
      <c r="M103" s="233">
        <f>G103*(1+L103/100)</f>
        <v>0</v>
      </c>
      <c r="N103" s="224">
        <v>0</v>
      </c>
      <c r="O103" s="224">
        <f>ROUND(E103*N103,5)</f>
        <v>0</v>
      </c>
      <c r="P103" s="224">
        <v>0</v>
      </c>
      <c r="Q103" s="224">
        <f>ROUND(E103*P103,5)</f>
        <v>0</v>
      </c>
      <c r="R103" s="224"/>
      <c r="S103" s="224"/>
      <c r="T103" s="225">
        <v>4.04</v>
      </c>
      <c r="U103" s="224">
        <f>ROUND(E103*T103,2)</f>
        <v>1.62</v>
      </c>
      <c r="V103" s="214"/>
      <c r="W103" s="214"/>
      <c r="X103" s="214"/>
      <c r="Y103" s="214"/>
      <c r="Z103" s="214"/>
      <c r="AA103" s="214"/>
      <c r="AB103" s="214"/>
      <c r="AC103" s="214"/>
      <c r="AD103" s="214"/>
      <c r="AE103" s="214" t="s">
        <v>116</v>
      </c>
      <c r="AF103" s="214"/>
      <c r="AG103" s="214"/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15">
        <v>62</v>
      </c>
      <c r="B104" s="222" t="s">
        <v>250</v>
      </c>
      <c r="C104" s="267" t="s">
        <v>251</v>
      </c>
      <c r="D104" s="224" t="s">
        <v>106</v>
      </c>
      <c r="E104" s="229">
        <v>2.5</v>
      </c>
      <c r="F104" s="232"/>
      <c r="G104" s="233">
        <f>ROUND(E104*F104,2)</f>
        <v>0</v>
      </c>
      <c r="H104" s="232"/>
      <c r="I104" s="233">
        <f>ROUND(E104*H104,2)</f>
        <v>0</v>
      </c>
      <c r="J104" s="232"/>
      <c r="K104" s="233">
        <f>ROUND(E104*J104,2)</f>
        <v>0</v>
      </c>
      <c r="L104" s="233">
        <v>21</v>
      </c>
      <c r="M104" s="233">
        <f>G104*(1+L104/100)</f>
        <v>0</v>
      </c>
      <c r="N104" s="224">
        <v>0</v>
      </c>
      <c r="O104" s="224">
        <f>ROUND(E104*N104,5)</f>
        <v>0</v>
      </c>
      <c r="P104" s="224">
        <v>0.20748</v>
      </c>
      <c r="Q104" s="224">
        <f>ROUND(E104*P104,5)</f>
        <v>0.51870000000000005</v>
      </c>
      <c r="R104" s="224"/>
      <c r="S104" s="224"/>
      <c r="T104" s="225">
        <v>0.56999999999999995</v>
      </c>
      <c r="U104" s="224">
        <f>ROUND(E104*T104,2)</f>
        <v>1.43</v>
      </c>
      <c r="V104" s="214"/>
      <c r="W104" s="214"/>
      <c r="X104" s="214"/>
      <c r="Y104" s="214"/>
      <c r="Z104" s="214"/>
      <c r="AA104" s="214"/>
      <c r="AB104" s="214"/>
      <c r="AC104" s="214"/>
      <c r="AD104" s="214"/>
      <c r="AE104" s="214" t="s">
        <v>116</v>
      </c>
      <c r="AF104" s="214"/>
      <c r="AG104" s="214"/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15">
        <v>63</v>
      </c>
      <c r="B105" s="222" t="s">
        <v>252</v>
      </c>
      <c r="C105" s="267" t="s">
        <v>253</v>
      </c>
      <c r="D105" s="224" t="s">
        <v>129</v>
      </c>
      <c r="E105" s="229">
        <v>1</v>
      </c>
      <c r="F105" s="232"/>
      <c r="G105" s="233">
        <f>ROUND(E105*F105,2)</f>
        <v>0</v>
      </c>
      <c r="H105" s="232"/>
      <c r="I105" s="233">
        <f>ROUND(E105*H105,2)</f>
        <v>0</v>
      </c>
      <c r="J105" s="232"/>
      <c r="K105" s="233">
        <f>ROUND(E105*J105,2)</f>
        <v>0</v>
      </c>
      <c r="L105" s="233">
        <v>21</v>
      </c>
      <c r="M105" s="233">
        <f>G105*(1+L105/100)</f>
        <v>0</v>
      </c>
      <c r="N105" s="224">
        <v>0</v>
      </c>
      <c r="O105" s="224">
        <f>ROUND(E105*N105,5)</f>
        <v>0</v>
      </c>
      <c r="P105" s="224">
        <v>0.51195999999999997</v>
      </c>
      <c r="Q105" s="224">
        <f>ROUND(E105*P105,5)</f>
        <v>0.51195999999999997</v>
      </c>
      <c r="R105" s="224"/>
      <c r="S105" s="224"/>
      <c r="T105" s="225">
        <v>2.4780000000000002</v>
      </c>
      <c r="U105" s="224">
        <f>ROUND(E105*T105,2)</f>
        <v>2.48</v>
      </c>
      <c r="V105" s="214"/>
      <c r="W105" s="214"/>
      <c r="X105" s="214"/>
      <c r="Y105" s="214"/>
      <c r="Z105" s="214"/>
      <c r="AA105" s="214"/>
      <c r="AB105" s="214"/>
      <c r="AC105" s="214"/>
      <c r="AD105" s="214"/>
      <c r="AE105" s="214" t="s">
        <v>116</v>
      </c>
      <c r="AF105" s="214"/>
      <c r="AG105" s="214"/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15">
        <v>64</v>
      </c>
      <c r="B106" s="222" t="s">
        <v>254</v>
      </c>
      <c r="C106" s="267" t="s">
        <v>255</v>
      </c>
      <c r="D106" s="224" t="s">
        <v>129</v>
      </c>
      <c r="E106" s="229">
        <v>1</v>
      </c>
      <c r="F106" s="232"/>
      <c r="G106" s="233">
        <f>ROUND(E106*F106,2)</f>
        <v>0</v>
      </c>
      <c r="H106" s="232"/>
      <c r="I106" s="233">
        <f>ROUND(E106*H106,2)</f>
        <v>0</v>
      </c>
      <c r="J106" s="232"/>
      <c r="K106" s="233">
        <f>ROUND(E106*J106,2)</f>
        <v>0</v>
      </c>
      <c r="L106" s="233">
        <v>21</v>
      </c>
      <c r="M106" s="233">
        <f>G106*(1+L106/100)</f>
        <v>0</v>
      </c>
      <c r="N106" s="224">
        <v>6.1399999999999996E-3</v>
      </c>
      <c r="O106" s="224">
        <f>ROUND(E106*N106,5)</f>
        <v>6.1399999999999996E-3</v>
      </c>
      <c r="P106" s="224">
        <v>0</v>
      </c>
      <c r="Q106" s="224">
        <f>ROUND(E106*P106,5)</f>
        <v>0</v>
      </c>
      <c r="R106" s="224"/>
      <c r="S106" s="224"/>
      <c r="T106" s="225">
        <v>3.54</v>
      </c>
      <c r="U106" s="224">
        <f>ROUND(E106*T106,2)</f>
        <v>3.54</v>
      </c>
      <c r="V106" s="214"/>
      <c r="W106" s="214"/>
      <c r="X106" s="214"/>
      <c r="Y106" s="214"/>
      <c r="Z106" s="214"/>
      <c r="AA106" s="214"/>
      <c r="AB106" s="214"/>
      <c r="AC106" s="214"/>
      <c r="AD106" s="214"/>
      <c r="AE106" s="214" t="s">
        <v>116</v>
      </c>
      <c r="AF106" s="214"/>
      <c r="AG106" s="214"/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15">
        <v>65</v>
      </c>
      <c r="B107" s="222" t="s">
        <v>256</v>
      </c>
      <c r="C107" s="267" t="s">
        <v>257</v>
      </c>
      <c r="D107" s="224" t="s">
        <v>161</v>
      </c>
      <c r="E107" s="229">
        <v>4</v>
      </c>
      <c r="F107" s="232"/>
      <c r="G107" s="233">
        <f>ROUND(E107*F107,2)</f>
        <v>0</v>
      </c>
      <c r="H107" s="232"/>
      <c r="I107" s="233">
        <f>ROUND(E107*H107,2)</f>
        <v>0</v>
      </c>
      <c r="J107" s="232"/>
      <c r="K107" s="233">
        <f>ROUND(E107*J107,2)</f>
        <v>0</v>
      </c>
      <c r="L107" s="233">
        <v>21</v>
      </c>
      <c r="M107" s="233">
        <f>G107*(1+L107/100)</f>
        <v>0</v>
      </c>
      <c r="N107" s="224">
        <v>6.0000000000000002E-5</v>
      </c>
      <c r="O107" s="224">
        <f>ROUND(E107*N107,5)</f>
        <v>2.4000000000000001E-4</v>
      </c>
      <c r="P107" s="224">
        <v>2.7E-2</v>
      </c>
      <c r="Q107" s="224">
        <f>ROUND(E107*P107,5)</f>
        <v>0.108</v>
      </c>
      <c r="R107" s="224"/>
      <c r="S107" s="224"/>
      <c r="T107" s="225">
        <v>0.67</v>
      </c>
      <c r="U107" s="224">
        <f>ROUND(E107*T107,2)</f>
        <v>2.68</v>
      </c>
      <c r="V107" s="214"/>
      <c r="W107" s="214"/>
      <c r="X107" s="214"/>
      <c r="Y107" s="214"/>
      <c r="Z107" s="214"/>
      <c r="AA107" s="214"/>
      <c r="AB107" s="214"/>
      <c r="AC107" s="214"/>
      <c r="AD107" s="214"/>
      <c r="AE107" s="214" t="s">
        <v>116</v>
      </c>
      <c r="AF107" s="214"/>
      <c r="AG107" s="214"/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15">
        <v>66</v>
      </c>
      <c r="B108" s="222" t="s">
        <v>258</v>
      </c>
      <c r="C108" s="267" t="s">
        <v>259</v>
      </c>
      <c r="D108" s="224" t="s">
        <v>129</v>
      </c>
      <c r="E108" s="229">
        <v>2</v>
      </c>
      <c r="F108" s="232"/>
      <c r="G108" s="233">
        <f>ROUND(E108*F108,2)</f>
        <v>0</v>
      </c>
      <c r="H108" s="232"/>
      <c r="I108" s="233">
        <f>ROUND(E108*H108,2)</f>
        <v>0</v>
      </c>
      <c r="J108" s="232"/>
      <c r="K108" s="233">
        <f>ROUND(E108*J108,2)</f>
        <v>0</v>
      </c>
      <c r="L108" s="233">
        <v>21</v>
      </c>
      <c r="M108" s="233">
        <f>G108*(1+L108/100)</f>
        <v>0</v>
      </c>
      <c r="N108" s="224">
        <v>0</v>
      </c>
      <c r="O108" s="224">
        <f>ROUND(E108*N108,5)</f>
        <v>0</v>
      </c>
      <c r="P108" s="224">
        <v>0</v>
      </c>
      <c r="Q108" s="224">
        <f>ROUND(E108*P108,5)</f>
        <v>0</v>
      </c>
      <c r="R108" s="224"/>
      <c r="S108" s="224"/>
      <c r="T108" s="225">
        <v>1.1599999999999999</v>
      </c>
      <c r="U108" s="224">
        <f>ROUND(E108*T108,2)</f>
        <v>2.3199999999999998</v>
      </c>
      <c r="V108" s="214"/>
      <c r="W108" s="214"/>
      <c r="X108" s="214"/>
      <c r="Y108" s="214"/>
      <c r="Z108" s="214"/>
      <c r="AA108" s="214"/>
      <c r="AB108" s="214"/>
      <c r="AC108" s="214"/>
      <c r="AD108" s="214"/>
      <c r="AE108" s="214" t="s">
        <v>116</v>
      </c>
      <c r="AF108" s="214"/>
      <c r="AG108" s="214"/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15">
        <v>67</v>
      </c>
      <c r="B109" s="222" t="s">
        <v>260</v>
      </c>
      <c r="C109" s="267" t="s">
        <v>261</v>
      </c>
      <c r="D109" s="224" t="s">
        <v>129</v>
      </c>
      <c r="E109" s="229">
        <v>2</v>
      </c>
      <c r="F109" s="232"/>
      <c r="G109" s="233">
        <f>ROUND(E109*F109,2)</f>
        <v>0</v>
      </c>
      <c r="H109" s="232"/>
      <c r="I109" s="233">
        <f>ROUND(E109*H109,2)</f>
        <v>0</v>
      </c>
      <c r="J109" s="232"/>
      <c r="K109" s="233">
        <f>ROUND(E109*J109,2)</f>
        <v>0</v>
      </c>
      <c r="L109" s="233">
        <v>21</v>
      </c>
      <c r="M109" s="233">
        <f>G109*(1+L109/100)</f>
        <v>0</v>
      </c>
      <c r="N109" s="224">
        <v>6.9999999999999994E-5</v>
      </c>
      <c r="O109" s="224">
        <f>ROUND(E109*N109,5)</f>
        <v>1.3999999999999999E-4</v>
      </c>
      <c r="P109" s="224">
        <v>4.4999999999999997E-3</v>
      </c>
      <c r="Q109" s="224">
        <f>ROUND(E109*P109,5)</f>
        <v>8.9999999999999993E-3</v>
      </c>
      <c r="R109" s="224"/>
      <c r="S109" s="224"/>
      <c r="T109" s="225">
        <v>0.42</v>
      </c>
      <c r="U109" s="224">
        <f>ROUND(E109*T109,2)</f>
        <v>0.84</v>
      </c>
      <c r="V109" s="214"/>
      <c r="W109" s="214"/>
      <c r="X109" s="214"/>
      <c r="Y109" s="214"/>
      <c r="Z109" s="214"/>
      <c r="AA109" s="214"/>
      <c r="AB109" s="214"/>
      <c r="AC109" s="214"/>
      <c r="AD109" s="214"/>
      <c r="AE109" s="214" t="s">
        <v>116</v>
      </c>
      <c r="AF109" s="214"/>
      <c r="AG109" s="214"/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15">
        <v>68</v>
      </c>
      <c r="B110" s="222" t="s">
        <v>262</v>
      </c>
      <c r="C110" s="267" t="s">
        <v>263</v>
      </c>
      <c r="D110" s="224" t="s">
        <v>129</v>
      </c>
      <c r="E110" s="229">
        <v>2</v>
      </c>
      <c r="F110" s="232"/>
      <c r="G110" s="233">
        <f>ROUND(E110*F110,2)</f>
        <v>0</v>
      </c>
      <c r="H110" s="232"/>
      <c r="I110" s="233">
        <f>ROUND(E110*H110,2)</f>
        <v>0</v>
      </c>
      <c r="J110" s="232"/>
      <c r="K110" s="233">
        <f>ROUND(E110*J110,2)</f>
        <v>0</v>
      </c>
      <c r="L110" s="233">
        <v>21</v>
      </c>
      <c r="M110" s="233">
        <f>G110*(1+L110/100)</f>
        <v>0</v>
      </c>
      <c r="N110" s="224">
        <v>6.9999999999999994E-5</v>
      </c>
      <c r="O110" s="224">
        <f>ROUND(E110*N110,5)</f>
        <v>1.3999999999999999E-4</v>
      </c>
      <c r="P110" s="224">
        <v>2.1000000000000001E-2</v>
      </c>
      <c r="Q110" s="224">
        <f>ROUND(E110*P110,5)</f>
        <v>4.2000000000000003E-2</v>
      </c>
      <c r="R110" s="224"/>
      <c r="S110" s="224"/>
      <c r="T110" s="225">
        <v>0.43</v>
      </c>
      <c r="U110" s="224">
        <f>ROUND(E110*T110,2)</f>
        <v>0.86</v>
      </c>
      <c r="V110" s="214"/>
      <c r="W110" s="214"/>
      <c r="X110" s="214"/>
      <c r="Y110" s="214"/>
      <c r="Z110" s="214"/>
      <c r="AA110" s="214"/>
      <c r="AB110" s="214"/>
      <c r="AC110" s="214"/>
      <c r="AD110" s="214"/>
      <c r="AE110" s="214" t="s">
        <v>116</v>
      </c>
      <c r="AF110" s="214"/>
      <c r="AG110" s="214"/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15">
        <v>69</v>
      </c>
      <c r="B111" s="222" t="s">
        <v>264</v>
      </c>
      <c r="C111" s="267" t="s">
        <v>265</v>
      </c>
      <c r="D111" s="224" t="s">
        <v>126</v>
      </c>
      <c r="E111" s="229">
        <v>1.2</v>
      </c>
      <c r="F111" s="232"/>
      <c r="G111" s="233">
        <f>ROUND(E111*F111,2)</f>
        <v>0</v>
      </c>
      <c r="H111" s="232"/>
      <c r="I111" s="233">
        <f>ROUND(E111*H111,2)</f>
        <v>0</v>
      </c>
      <c r="J111" s="232"/>
      <c r="K111" s="233">
        <f>ROUND(E111*J111,2)</f>
        <v>0</v>
      </c>
      <c r="L111" s="233">
        <v>21</v>
      </c>
      <c r="M111" s="233">
        <f>G111*(1+L111/100)</f>
        <v>0</v>
      </c>
      <c r="N111" s="224">
        <v>0</v>
      </c>
      <c r="O111" s="224">
        <f>ROUND(E111*N111,5)</f>
        <v>0</v>
      </c>
      <c r="P111" s="224">
        <v>0</v>
      </c>
      <c r="Q111" s="224">
        <f>ROUND(E111*P111,5)</f>
        <v>0</v>
      </c>
      <c r="R111" s="224"/>
      <c r="S111" s="224"/>
      <c r="T111" s="225">
        <v>4.0430000000000001</v>
      </c>
      <c r="U111" s="224">
        <f>ROUND(E111*T111,2)</f>
        <v>4.8499999999999996</v>
      </c>
      <c r="V111" s="214"/>
      <c r="W111" s="214"/>
      <c r="X111" s="214"/>
      <c r="Y111" s="214"/>
      <c r="Z111" s="214"/>
      <c r="AA111" s="214"/>
      <c r="AB111" s="214"/>
      <c r="AC111" s="214"/>
      <c r="AD111" s="214"/>
      <c r="AE111" s="214" t="s">
        <v>116</v>
      </c>
      <c r="AF111" s="214"/>
      <c r="AG111" s="214"/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x14ac:dyDescent="0.2">
      <c r="A112" s="216" t="s">
        <v>102</v>
      </c>
      <c r="B112" s="223" t="s">
        <v>65</v>
      </c>
      <c r="C112" s="269" t="s">
        <v>66</v>
      </c>
      <c r="D112" s="227"/>
      <c r="E112" s="231"/>
      <c r="F112" s="236"/>
      <c r="G112" s="236">
        <f>SUMIF(AE113:AE130,"&lt;&gt;NOR",G113:G130)</f>
        <v>0</v>
      </c>
      <c r="H112" s="236"/>
      <c r="I112" s="236">
        <f>SUM(I113:I130)</f>
        <v>0</v>
      </c>
      <c r="J112" s="236"/>
      <c r="K112" s="236">
        <f>SUM(K113:K130)</f>
        <v>0</v>
      </c>
      <c r="L112" s="236"/>
      <c r="M112" s="236">
        <f>SUM(M113:M130)</f>
        <v>0</v>
      </c>
      <c r="N112" s="227"/>
      <c r="O112" s="227">
        <f>SUM(O113:O130)</f>
        <v>0.83513999999999999</v>
      </c>
      <c r="P112" s="227"/>
      <c r="Q112" s="227">
        <f>SUM(Q113:Q130)</f>
        <v>0.63739999999999986</v>
      </c>
      <c r="R112" s="227"/>
      <c r="S112" s="227"/>
      <c r="T112" s="228"/>
      <c r="U112" s="227">
        <f>SUM(U113:U130)</f>
        <v>102.61000000000001</v>
      </c>
      <c r="AE112" t="s">
        <v>103</v>
      </c>
    </row>
    <row r="113" spans="1:60" outlineLevel="1" x14ac:dyDescent="0.2">
      <c r="A113" s="215">
        <v>70</v>
      </c>
      <c r="B113" s="222" t="s">
        <v>266</v>
      </c>
      <c r="C113" s="267" t="s">
        <v>267</v>
      </c>
      <c r="D113" s="224" t="s">
        <v>106</v>
      </c>
      <c r="E113" s="229">
        <v>12</v>
      </c>
      <c r="F113" s="232"/>
      <c r="G113" s="233">
        <f>ROUND(E113*F113,2)</f>
        <v>0</v>
      </c>
      <c r="H113" s="232"/>
      <c r="I113" s="233">
        <f>ROUND(E113*H113,2)</f>
        <v>0</v>
      </c>
      <c r="J113" s="232"/>
      <c r="K113" s="233">
        <f>ROUND(E113*J113,2)</f>
        <v>0</v>
      </c>
      <c r="L113" s="233">
        <v>21</v>
      </c>
      <c r="M113" s="233">
        <f>G113*(1+L113/100)</f>
        <v>0</v>
      </c>
      <c r="N113" s="224">
        <v>5.3699999999999998E-3</v>
      </c>
      <c r="O113" s="224">
        <f>ROUND(E113*N113,5)</f>
        <v>6.4439999999999997E-2</v>
      </c>
      <c r="P113" s="224">
        <v>0</v>
      </c>
      <c r="Q113" s="224">
        <f>ROUND(E113*P113,5)</f>
        <v>0</v>
      </c>
      <c r="R113" s="224"/>
      <c r="S113" s="224"/>
      <c r="T113" s="225">
        <v>0.45</v>
      </c>
      <c r="U113" s="224">
        <f>ROUND(E113*T113,2)</f>
        <v>5.4</v>
      </c>
      <c r="V113" s="214"/>
      <c r="W113" s="214"/>
      <c r="X113" s="214"/>
      <c r="Y113" s="214"/>
      <c r="Z113" s="214"/>
      <c r="AA113" s="214"/>
      <c r="AB113" s="214"/>
      <c r="AC113" s="214"/>
      <c r="AD113" s="214"/>
      <c r="AE113" s="214" t="s">
        <v>116</v>
      </c>
      <c r="AF113" s="214"/>
      <c r="AG113" s="214"/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15">
        <v>71</v>
      </c>
      <c r="B114" s="222" t="s">
        <v>268</v>
      </c>
      <c r="C114" s="267" t="s">
        <v>269</v>
      </c>
      <c r="D114" s="224" t="s">
        <v>106</v>
      </c>
      <c r="E114" s="229">
        <v>8</v>
      </c>
      <c r="F114" s="232"/>
      <c r="G114" s="233">
        <f>ROUND(E114*F114,2)</f>
        <v>0</v>
      </c>
      <c r="H114" s="232"/>
      <c r="I114" s="233">
        <f>ROUND(E114*H114,2)</f>
        <v>0</v>
      </c>
      <c r="J114" s="232"/>
      <c r="K114" s="233">
        <f>ROUND(E114*J114,2)</f>
        <v>0</v>
      </c>
      <c r="L114" s="233">
        <v>21</v>
      </c>
      <c r="M114" s="233">
        <f>G114*(1+L114/100)</f>
        <v>0</v>
      </c>
      <c r="N114" s="224">
        <v>7.0600000000000003E-3</v>
      </c>
      <c r="O114" s="224">
        <f>ROUND(E114*N114,5)</f>
        <v>5.6480000000000002E-2</v>
      </c>
      <c r="P114" s="224">
        <v>0</v>
      </c>
      <c r="Q114" s="224">
        <f>ROUND(E114*P114,5)</f>
        <v>0</v>
      </c>
      <c r="R114" s="224"/>
      <c r="S114" s="224"/>
      <c r="T114" s="225">
        <v>0.56499999999999995</v>
      </c>
      <c r="U114" s="224">
        <f>ROUND(E114*T114,2)</f>
        <v>4.5199999999999996</v>
      </c>
      <c r="V114" s="214"/>
      <c r="W114" s="214"/>
      <c r="X114" s="214"/>
      <c r="Y114" s="214"/>
      <c r="Z114" s="214"/>
      <c r="AA114" s="214"/>
      <c r="AB114" s="214"/>
      <c r="AC114" s="214"/>
      <c r="AD114" s="214"/>
      <c r="AE114" s="214" t="s">
        <v>116</v>
      </c>
      <c r="AF114" s="214"/>
      <c r="AG114" s="214"/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15">
        <v>72</v>
      </c>
      <c r="B115" s="222" t="s">
        <v>270</v>
      </c>
      <c r="C115" s="267" t="s">
        <v>271</v>
      </c>
      <c r="D115" s="224" t="s">
        <v>106</v>
      </c>
      <c r="E115" s="229">
        <v>30</v>
      </c>
      <c r="F115" s="232"/>
      <c r="G115" s="233">
        <f>ROUND(E115*F115,2)</f>
        <v>0</v>
      </c>
      <c r="H115" s="232"/>
      <c r="I115" s="233">
        <f>ROUND(E115*H115,2)</f>
        <v>0</v>
      </c>
      <c r="J115" s="232"/>
      <c r="K115" s="233">
        <f>ROUND(E115*J115,2)</f>
        <v>0</v>
      </c>
      <c r="L115" s="233">
        <v>21</v>
      </c>
      <c r="M115" s="233">
        <f>G115*(1+L115/100)</f>
        <v>0</v>
      </c>
      <c r="N115" s="224">
        <v>7.8700000000000003E-3</v>
      </c>
      <c r="O115" s="224">
        <f>ROUND(E115*N115,5)</f>
        <v>0.2361</v>
      </c>
      <c r="P115" s="224">
        <v>0</v>
      </c>
      <c r="Q115" s="224">
        <f>ROUND(E115*P115,5)</f>
        <v>0</v>
      </c>
      <c r="R115" s="224"/>
      <c r="S115" s="224"/>
      <c r="T115" s="225">
        <v>0.7</v>
      </c>
      <c r="U115" s="224">
        <f>ROUND(E115*T115,2)</f>
        <v>21</v>
      </c>
      <c r="V115" s="214"/>
      <c r="W115" s="214"/>
      <c r="X115" s="214"/>
      <c r="Y115" s="214"/>
      <c r="Z115" s="214"/>
      <c r="AA115" s="214"/>
      <c r="AB115" s="214"/>
      <c r="AC115" s="214"/>
      <c r="AD115" s="214"/>
      <c r="AE115" s="214" t="s">
        <v>116</v>
      </c>
      <c r="AF115" s="214"/>
      <c r="AG115" s="214"/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15">
        <v>73</v>
      </c>
      <c r="B116" s="222" t="s">
        <v>272</v>
      </c>
      <c r="C116" s="267" t="s">
        <v>273</v>
      </c>
      <c r="D116" s="224" t="s">
        <v>106</v>
      </c>
      <c r="E116" s="229">
        <v>4</v>
      </c>
      <c r="F116" s="232"/>
      <c r="G116" s="233">
        <f>ROUND(E116*F116,2)</f>
        <v>0</v>
      </c>
      <c r="H116" s="232"/>
      <c r="I116" s="233">
        <f>ROUND(E116*H116,2)</f>
        <v>0</v>
      </c>
      <c r="J116" s="232"/>
      <c r="K116" s="233">
        <f>ROUND(E116*J116,2)</f>
        <v>0</v>
      </c>
      <c r="L116" s="233">
        <v>21</v>
      </c>
      <c r="M116" s="233">
        <f>G116*(1+L116/100)</f>
        <v>0</v>
      </c>
      <c r="N116" s="224">
        <v>8.2900000000000005E-3</v>
      </c>
      <c r="O116" s="224">
        <f>ROUND(E116*N116,5)</f>
        <v>3.3160000000000002E-2</v>
      </c>
      <c r="P116" s="224">
        <v>0</v>
      </c>
      <c r="Q116" s="224">
        <f>ROUND(E116*P116,5)</f>
        <v>0</v>
      </c>
      <c r="R116" s="224"/>
      <c r="S116" s="224"/>
      <c r="T116" s="225">
        <v>0.73499999999999999</v>
      </c>
      <c r="U116" s="224">
        <f>ROUND(E116*T116,2)</f>
        <v>2.94</v>
      </c>
      <c r="V116" s="214"/>
      <c r="W116" s="214"/>
      <c r="X116" s="214"/>
      <c r="Y116" s="214"/>
      <c r="Z116" s="214"/>
      <c r="AA116" s="214"/>
      <c r="AB116" s="214"/>
      <c r="AC116" s="214"/>
      <c r="AD116" s="214"/>
      <c r="AE116" s="214" t="s">
        <v>116</v>
      </c>
      <c r="AF116" s="214"/>
      <c r="AG116" s="214"/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15">
        <v>74</v>
      </c>
      <c r="B117" s="222" t="s">
        <v>274</v>
      </c>
      <c r="C117" s="267" t="s">
        <v>275</v>
      </c>
      <c r="D117" s="224" t="s">
        <v>106</v>
      </c>
      <c r="E117" s="229">
        <v>8</v>
      </c>
      <c r="F117" s="232"/>
      <c r="G117" s="233">
        <f>ROUND(E117*F117,2)</f>
        <v>0</v>
      </c>
      <c r="H117" s="232"/>
      <c r="I117" s="233">
        <f>ROUND(E117*H117,2)</f>
        <v>0</v>
      </c>
      <c r="J117" s="232"/>
      <c r="K117" s="233">
        <f>ROUND(E117*J117,2)</f>
        <v>0</v>
      </c>
      <c r="L117" s="233">
        <v>21</v>
      </c>
      <c r="M117" s="233">
        <f>G117*(1+L117/100)</f>
        <v>0</v>
      </c>
      <c r="N117" s="224">
        <v>7.62E-3</v>
      </c>
      <c r="O117" s="224">
        <f>ROUND(E117*N117,5)</f>
        <v>6.096E-2</v>
      </c>
      <c r="P117" s="224">
        <v>0</v>
      </c>
      <c r="Q117" s="224">
        <f>ROUND(E117*P117,5)</f>
        <v>0</v>
      </c>
      <c r="R117" s="224"/>
      <c r="S117" s="224"/>
      <c r="T117" s="225">
        <v>0.748</v>
      </c>
      <c r="U117" s="224">
        <f>ROUND(E117*T117,2)</f>
        <v>5.98</v>
      </c>
      <c r="V117" s="214"/>
      <c r="W117" s="214"/>
      <c r="X117" s="214"/>
      <c r="Y117" s="214"/>
      <c r="Z117" s="214"/>
      <c r="AA117" s="214"/>
      <c r="AB117" s="214"/>
      <c r="AC117" s="214"/>
      <c r="AD117" s="214"/>
      <c r="AE117" s="214" t="s">
        <v>116</v>
      </c>
      <c r="AF117" s="214"/>
      <c r="AG117" s="214"/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15">
        <v>75</v>
      </c>
      <c r="B118" s="222" t="s">
        <v>276</v>
      </c>
      <c r="C118" s="267" t="s">
        <v>277</v>
      </c>
      <c r="D118" s="224" t="s">
        <v>106</v>
      </c>
      <c r="E118" s="229">
        <v>38</v>
      </c>
      <c r="F118" s="232"/>
      <c r="G118" s="233">
        <f>ROUND(E118*F118,2)</f>
        <v>0</v>
      </c>
      <c r="H118" s="232"/>
      <c r="I118" s="233">
        <f>ROUND(E118*H118,2)</f>
        <v>0</v>
      </c>
      <c r="J118" s="232"/>
      <c r="K118" s="233">
        <f>ROUND(E118*J118,2)</f>
        <v>0</v>
      </c>
      <c r="L118" s="233">
        <v>21</v>
      </c>
      <c r="M118" s="233">
        <f>G118*(1+L118/100)</f>
        <v>0</v>
      </c>
      <c r="N118" s="224">
        <v>9.7999999999999997E-3</v>
      </c>
      <c r="O118" s="224">
        <f>ROUND(E118*N118,5)</f>
        <v>0.37240000000000001</v>
      </c>
      <c r="P118" s="224">
        <v>0</v>
      </c>
      <c r="Q118" s="224">
        <f>ROUND(E118*P118,5)</f>
        <v>0</v>
      </c>
      <c r="R118" s="224"/>
      <c r="S118" s="224"/>
      <c r="T118" s="225">
        <v>0.92</v>
      </c>
      <c r="U118" s="224">
        <f>ROUND(E118*T118,2)</f>
        <v>34.96</v>
      </c>
      <c r="V118" s="214"/>
      <c r="W118" s="214"/>
      <c r="X118" s="214"/>
      <c r="Y118" s="214"/>
      <c r="Z118" s="214"/>
      <c r="AA118" s="214"/>
      <c r="AB118" s="214"/>
      <c r="AC118" s="214"/>
      <c r="AD118" s="214"/>
      <c r="AE118" s="214" t="s">
        <v>116</v>
      </c>
      <c r="AF118" s="214"/>
      <c r="AG118" s="214"/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15">
        <v>76</v>
      </c>
      <c r="B119" s="222" t="s">
        <v>278</v>
      </c>
      <c r="C119" s="267" t="s">
        <v>279</v>
      </c>
      <c r="D119" s="224" t="s">
        <v>129</v>
      </c>
      <c r="E119" s="229">
        <v>6</v>
      </c>
      <c r="F119" s="232"/>
      <c r="G119" s="233">
        <f>ROUND(E119*F119,2)</f>
        <v>0</v>
      </c>
      <c r="H119" s="232"/>
      <c r="I119" s="233">
        <f>ROUND(E119*H119,2)</f>
        <v>0</v>
      </c>
      <c r="J119" s="232"/>
      <c r="K119" s="233">
        <f>ROUND(E119*J119,2)</f>
        <v>0</v>
      </c>
      <c r="L119" s="233">
        <v>21</v>
      </c>
      <c r="M119" s="233">
        <f>G119*(1+L119/100)</f>
        <v>0</v>
      </c>
      <c r="N119" s="224">
        <v>1.14E-3</v>
      </c>
      <c r="O119" s="224">
        <f>ROUND(E119*N119,5)</f>
        <v>6.8399999999999997E-3</v>
      </c>
      <c r="P119" s="224">
        <v>0</v>
      </c>
      <c r="Q119" s="224">
        <f>ROUND(E119*P119,5)</f>
        <v>0</v>
      </c>
      <c r="R119" s="224"/>
      <c r="S119" s="224"/>
      <c r="T119" s="225">
        <v>1.1000000000000001</v>
      </c>
      <c r="U119" s="224">
        <f>ROUND(E119*T119,2)</f>
        <v>6.6</v>
      </c>
      <c r="V119" s="214"/>
      <c r="W119" s="214"/>
      <c r="X119" s="214"/>
      <c r="Y119" s="214"/>
      <c r="Z119" s="214"/>
      <c r="AA119" s="214"/>
      <c r="AB119" s="214"/>
      <c r="AC119" s="214"/>
      <c r="AD119" s="214"/>
      <c r="AE119" s="214" t="s">
        <v>116</v>
      </c>
      <c r="AF119" s="214"/>
      <c r="AG119" s="214"/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15">
        <v>77</v>
      </c>
      <c r="B120" s="222" t="s">
        <v>280</v>
      </c>
      <c r="C120" s="267" t="s">
        <v>281</v>
      </c>
      <c r="D120" s="224" t="s">
        <v>106</v>
      </c>
      <c r="E120" s="229">
        <v>54</v>
      </c>
      <c r="F120" s="232"/>
      <c r="G120" s="233">
        <f>ROUND(E120*F120,2)</f>
        <v>0</v>
      </c>
      <c r="H120" s="232"/>
      <c r="I120" s="233">
        <f>ROUND(E120*H120,2)</f>
        <v>0</v>
      </c>
      <c r="J120" s="232"/>
      <c r="K120" s="233">
        <f>ROUND(E120*J120,2)</f>
        <v>0</v>
      </c>
      <c r="L120" s="233">
        <v>21</v>
      </c>
      <c r="M120" s="233">
        <f>G120*(1+L120/100)</f>
        <v>0</v>
      </c>
      <c r="N120" s="224">
        <v>0</v>
      </c>
      <c r="O120" s="224">
        <f>ROUND(E120*N120,5)</f>
        <v>0</v>
      </c>
      <c r="P120" s="224">
        <v>0</v>
      </c>
      <c r="Q120" s="224">
        <f>ROUND(E120*P120,5)</f>
        <v>0</v>
      </c>
      <c r="R120" s="224"/>
      <c r="S120" s="224"/>
      <c r="T120" s="225">
        <v>2.1000000000000001E-2</v>
      </c>
      <c r="U120" s="224">
        <f>ROUND(E120*T120,2)</f>
        <v>1.1299999999999999</v>
      </c>
      <c r="V120" s="214"/>
      <c r="W120" s="214"/>
      <c r="X120" s="214"/>
      <c r="Y120" s="214"/>
      <c r="Z120" s="214"/>
      <c r="AA120" s="214"/>
      <c r="AB120" s="214"/>
      <c r="AC120" s="214"/>
      <c r="AD120" s="214"/>
      <c r="AE120" s="214" t="s">
        <v>116</v>
      </c>
      <c r="AF120" s="214"/>
      <c r="AG120" s="214"/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15">
        <v>78</v>
      </c>
      <c r="B121" s="222" t="s">
        <v>282</v>
      </c>
      <c r="C121" s="267" t="s">
        <v>283</v>
      </c>
      <c r="D121" s="224" t="s">
        <v>106</v>
      </c>
      <c r="E121" s="229">
        <v>8</v>
      </c>
      <c r="F121" s="232"/>
      <c r="G121" s="233">
        <f>ROUND(E121*F121,2)</f>
        <v>0</v>
      </c>
      <c r="H121" s="232"/>
      <c r="I121" s="233">
        <f>ROUND(E121*H121,2)</f>
        <v>0</v>
      </c>
      <c r="J121" s="232"/>
      <c r="K121" s="233">
        <f>ROUND(E121*J121,2)</f>
        <v>0</v>
      </c>
      <c r="L121" s="233">
        <v>21</v>
      </c>
      <c r="M121" s="233">
        <f>G121*(1+L121/100)</f>
        <v>0</v>
      </c>
      <c r="N121" s="224">
        <v>0</v>
      </c>
      <c r="O121" s="224">
        <f>ROUND(E121*N121,5)</f>
        <v>0</v>
      </c>
      <c r="P121" s="224">
        <v>0</v>
      </c>
      <c r="Q121" s="224">
        <f>ROUND(E121*P121,5)</f>
        <v>0</v>
      </c>
      <c r="R121" s="224"/>
      <c r="S121" s="224"/>
      <c r="T121" s="225">
        <v>3.2000000000000001E-2</v>
      </c>
      <c r="U121" s="224">
        <f>ROUND(E121*T121,2)</f>
        <v>0.26</v>
      </c>
      <c r="V121" s="214"/>
      <c r="W121" s="214"/>
      <c r="X121" s="214"/>
      <c r="Y121" s="214"/>
      <c r="Z121" s="214"/>
      <c r="AA121" s="214"/>
      <c r="AB121" s="214"/>
      <c r="AC121" s="214"/>
      <c r="AD121" s="214"/>
      <c r="AE121" s="214" t="s">
        <v>116</v>
      </c>
      <c r="AF121" s="214"/>
      <c r="AG121" s="214"/>
      <c r="AH121" s="214"/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15">
        <v>79</v>
      </c>
      <c r="B122" s="222" t="s">
        <v>284</v>
      </c>
      <c r="C122" s="267" t="s">
        <v>285</v>
      </c>
      <c r="D122" s="224" t="s">
        <v>106</v>
      </c>
      <c r="E122" s="229">
        <v>38</v>
      </c>
      <c r="F122" s="232"/>
      <c r="G122" s="233">
        <f>ROUND(E122*F122,2)</f>
        <v>0</v>
      </c>
      <c r="H122" s="232"/>
      <c r="I122" s="233">
        <f>ROUND(E122*H122,2)</f>
        <v>0</v>
      </c>
      <c r="J122" s="232"/>
      <c r="K122" s="233">
        <f>ROUND(E122*J122,2)</f>
        <v>0</v>
      </c>
      <c r="L122" s="233">
        <v>21</v>
      </c>
      <c r="M122" s="233">
        <f>G122*(1+L122/100)</f>
        <v>0</v>
      </c>
      <c r="N122" s="224">
        <v>0</v>
      </c>
      <c r="O122" s="224">
        <f>ROUND(E122*N122,5)</f>
        <v>0</v>
      </c>
      <c r="P122" s="224">
        <v>0</v>
      </c>
      <c r="Q122" s="224">
        <f>ROUND(E122*P122,5)</f>
        <v>0</v>
      </c>
      <c r="R122" s="224"/>
      <c r="S122" s="224"/>
      <c r="T122" s="225">
        <v>0.04</v>
      </c>
      <c r="U122" s="224">
        <f>ROUND(E122*T122,2)</f>
        <v>1.52</v>
      </c>
      <c r="V122" s="214"/>
      <c r="W122" s="214"/>
      <c r="X122" s="214"/>
      <c r="Y122" s="214"/>
      <c r="Z122" s="214"/>
      <c r="AA122" s="214"/>
      <c r="AB122" s="214"/>
      <c r="AC122" s="214"/>
      <c r="AD122" s="214"/>
      <c r="AE122" s="214" t="s">
        <v>116</v>
      </c>
      <c r="AF122" s="214"/>
      <c r="AG122" s="214"/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15">
        <v>80</v>
      </c>
      <c r="B123" s="222" t="s">
        <v>286</v>
      </c>
      <c r="C123" s="267" t="s">
        <v>287</v>
      </c>
      <c r="D123" s="224" t="s">
        <v>126</v>
      </c>
      <c r="E123" s="229">
        <v>0.9</v>
      </c>
      <c r="F123" s="232"/>
      <c r="G123" s="233">
        <f>ROUND(E123*F123,2)</f>
        <v>0</v>
      </c>
      <c r="H123" s="232"/>
      <c r="I123" s="233">
        <f>ROUND(E123*H123,2)</f>
        <v>0</v>
      </c>
      <c r="J123" s="232"/>
      <c r="K123" s="233">
        <f>ROUND(E123*J123,2)</f>
        <v>0</v>
      </c>
      <c r="L123" s="233">
        <v>21</v>
      </c>
      <c r="M123" s="233">
        <f>G123*(1+L123/100)</f>
        <v>0</v>
      </c>
      <c r="N123" s="224">
        <v>0</v>
      </c>
      <c r="O123" s="224">
        <f>ROUND(E123*N123,5)</f>
        <v>0</v>
      </c>
      <c r="P123" s="224">
        <v>0</v>
      </c>
      <c r="Q123" s="224">
        <f>ROUND(E123*P123,5)</f>
        <v>0</v>
      </c>
      <c r="R123" s="224"/>
      <c r="S123" s="224"/>
      <c r="T123" s="225">
        <v>3.56</v>
      </c>
      <c r="U123" s="224">
        <f>ROUND(E123*T123,2)</f>
        <v>3.2</v>
      </c>
      <c r="V123" s="214"/>
      <c r="W123" s="214"/>
      <c r="X123" s="214"/>
      <c r="Y123" s="214"/>
      <c r="Z123" s="214"/>
      <c r="AA123" s="214"/>
      <c r="AB123" s="214"/>
      <c r="AC123" s="214"/>
      <c r="AD123" s="214"/>
      <c r="AE123" s="214" t="s">
        <v>116</v>
      </c>
      <c r="AF123" s="214"/>
      <c r="AG123" s="214"/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ht="22.5" outlineLevel="1" x14ac:dyDescent="0.2">
      <c r="A124" s="215">
        <v>81</v>
      </c>
      <c r="B124" s="222" t="s">
        <v>288</v>
      </c>
      <c r="C124" s="267" t="s">
        <v>289</v>
      </c>
      <c r="D124" s="224" t="s">
        <v>106</v>
      </c>
      <c r="E124" s="229">
        <v>10</v>
      </c>
      <c r="F124" s="232"/>
      <c r="G124" s="233">
        <f>ROUND(E124*F124,2)</f>
        <v>0</v>
      </c>
      <c r="H124" s="232"/>
      <c r="I124" s="233">
        <f>ROUND(E124*H124,2)</f>
        <v>0</v>
      </c>
      <c r="J124" s="232"/>
      <c r="K124" s="233">
        <f>ROUND(E124*J124,2)</f>
        <v>0</v>
      </c>
      <c r="L124" s="233">
        <v>21</v>
      </c>
      <c r="M124" s="233">
        <f>G124*(1+L124/100)</f>
        <v>0</v>
      </c>
      <c r="N124" s="224">
        <v>2.0000000000000002E-5</v>
      </c>
      <c r="O124" s="224">
        <f>ROUND(E124*N124,5)</f>
        <v>2.0000000000000001E-4</v>
      </c>
      <c r="P124" s="224">
        <v>3.2000000000000002E-3</v>
      </c>
      <c r="Q124" s="224">
        <f>ROUND(E124*P124,5)</f>
        <v>3.2000000000000001E-2</v>
      </c>
      <c r="R124" s="224"/>
      <c r="S124" s="224"/>
      <c r="T124" s="225">
        <v>5.2999999999999999E-2</v>
      </c>
      <c r="U124" s="224">
        <f>ROUND(E124*T124,2)</f>
        <v>0.53</v>
      </c>
      <c r="V124" s="214"/>
      <c r="W124" s="214"/>
      <c r="X124" s="214"/>
      <c r="Y124" s="214"/>
      <c r="Z124" s="214"/>
      <c r="AA124" s="214"/>
      <c r="AB124" s="214"/>
      <c r="AC124" s="214"/>
      <c r="AD124" s="214"/>
      <c r="AE124" s="214" t="s">
        <v>116</v>
      </c>
      <c r="AF124" s="214"/>
      <c r="AG124" s="214"/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ht="22.5" outlineLevel="1" x14ac:dyDescent="0.2">
      <c r="A125" s="215">
        <v>82</v>
      </c>
      <c r="B125" s="222" t="s">
        <v>290</v>
      </c>
      <c r="C125" s="267" t="s">
        <v>291</v>
      </c>
      <c r="D125" s="224" t="s">
        <v>106</v>
      </c>
      <c r="E125" s="229">
        <v>40</v>
      </c>
      <c r="F125" s="232"/>
      <c r="G125" s="233">
        <f>ROUND(E125*F125,2)</f>
        <v>0</v>
      </c>
      <c r="H125" s="232"/>
      <c r="I125" s="233">
        <f>ROUND(E125*H125,2)</f>
        <v>0</v>
      </c>
      <c r="J125" s="232"/>
      <c r="K125" s="233">
        <f>ROUND(E125*J125,2)</f>
        <v>0</v>
      </c>
      <c r="L125" s="233">
        <v>21</v>
      </c>
      <c r="M125" s="233">
        <f>G125*(1+L125/100)</f>
        <v>0</v>
      </c>
      <c r="N125" s="224">
        <v>5.0000000000000002E-5</v>
      </c>
      <c r="O125" s="224">
        <f>ROUND(E125*N125,5)</f>
        <v>2E-3</v>
      </c>
      <c r="P125" s="224">
        <v>5.3200000000000001E-3</v>
      </c>
      <c r="Q125" s="224">
        <f>ROUND(E125*P125,5)</f>
        <v>0.21279999999999999</v>
      </c>
      <c r="R125" s="224"/>
      <c r="S125" s="224"/>
      <c r="T125" s="225">
        <v>0.10299999999999999</v>
      </c>
      <c r="U125" s="224">
        <f>ROUND(E125*T125,2)</f>
        <v>4.12</v>
      </c>
      <c r="V125" s="214"/>
      <c r="W125" s="214"/>
      <c r="X125" s="214"/>
      <c r="Y125" s="214"/>
      <c r="Z125" s="214"/>
      <c r="AA125" s="214"/>
      <c r="AB125" s="214"/>
      <c r="AC125" s="214"/>
      <c r="AD125" s="214"/>
      <c r="AE125" s="214" t="s">
        <v>116</v>
      </c>
      <c r="AF125" s="214"/>
      <c r="AG125" s="214"/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15">
        <v>83</v>
      </c>
      <c r="B126" s="222" t="s">
        <v>292</v>
      </c>
      <c r="C126" s="267" t="s">
        <v>293</v>
      </c>
      <c r="D126" s="224" t="s">
        <v>106</v>
      </c>
      <c r="E126" s="229">
        <v>40</v>
      </c>
      <c r="F126" s="232"/>
      <c r="G126" s="233">
        <f>ROUND(E126*F126,2)</f>
        <v>0</v>
      </c>
      <c r="H126" s="232"/>
      <c r="I126" s="233">
        <f>ROUND(E126*H126,2)</f>
        <v>0</v>
      </c>
      <c r="J126" s="232"/>
      <c r="K126" s="233">
        <f>ROUND(E126*J126,2)</f>
        <v>0</v>
      </c>
      <c r="L126" s="233">
        <v>21</v>
      </c>
      <c r="M126" s="233">
        <f>G126*(1+L126/100)</f>
        <v>0</v>
      </c>
      <c r="N126" s="224">
        <v>6.0000000000000002E-5</v>
      </c>
      <c r="O126" s="224">
        <f>ROUND(E126*N126,5)</f>
        <v>2.3999999999999998E-3</v>
      </c>
      <c r="P126" s="224">
        <v>8.4100000000000008E-3</v>
      </c>
      <c r="Q126" s="224">
        <f>ROUND(E126*P126,5)</f>
        <v>0.33639999999999998</v>
      </c>
      <c r="R126" s="224"/>
      <c r="S126" s="224"/>
      <c r="T126" s="225">
        <v>0.187</v>
      </c>
      <c r="U126" s="224">
        <f>ROUND(E126*T126,2)</f>
        <v>7.48</v>
      </c>
      <c r="V126" s="214"/>
      <c r="W126" s="214"/>
      <c r="X126" s="214"/>
      <c r="Y126" s="214"/>
      <c r="Z126" s="214"/>
      <c r="AA126" s="214"/>
      <c r="AB126" s="214"/>
      <c r="AC126" s="214"/>
      <c r="AD126" s="214"/>
      <c r="AE126" s="214" t="s">
        <v>116</v>
      </c>
      <c r="AF126" s="214"/>
      <c r="AG126" s="214"/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">
      <c r="A127" s="215">
        <v>84</v>
      </c>
      <c r="B127" s="222" t="s">
        <v>294</v>
      </c>
      <c r="C127" s="267" t="s">
        <v>295</v>
      </c>
      <c r="D127" s="224" t="s">
        <v>129</v>
      </c>
      <c r="E127" s="229">
        <v>4</v>
      </c>
      <c r="F127" s="232"/>
      <c r="G127" s="233">
        <f>ROUND(E127*F127,2)</f>
        <v>0</v>
      </c>
      <c r="H127" s="232"/>
      <c r="I127" s="233">
        <f>ROUND(E127*H127,2)</f>
        <v>0</v>
      </c>
      <c r="J127" s="232"/>
      <c r="K127" s="233">
        <f>ROUND(E127*J127,2)</f>
        <v>0</v>
      </c>
      <c r="L127" s="233">
        <v>21</v>
      </c>
      <c r="M127" s="233">
        <f>G127*(1+L127/100)</f>
        <v>0</v>
      </c>
      <c r="N127" s="224">
        <v>4.0000000000000003E-5</v>
      </c>
      <c r="O127" s="224">
        <f>ROUND(E127*N127,5)</f>
        <v>1.6000000000000001E-4</v>
      </c>
      <c r="P127" s="224">
        <v>7.0499999999999998E-3</v>
      </c>
      <c r="Q127" s="224">
        <f>ROUND(E127*P127,5)</f>
        <v>2.8199999999999999E-2</v>
      </c>
      <c r="R127" s="224"/>
      <c r="S127" s="224"/>
      <c r="T127" s="225">
        <v>9.2999999999999999E-2</v>
      </c>
      <c r="U127" s="224">
        <f>ROUND(E127*T127,2)</f>
        <v>0.37</v>
      </c>
      <c r="V127" s="214"/>
      <c r="W127" s="214"/>
      <c r="X127" s="214"/>
      <c r="Y127" s="214"/>
      <c r="Z127" s="214"/>
      <c r="AA127" s="214"/>
      <c r="AB127" s="214"/>
      <c r="AC127" s="214"/>
      <c r="AD127" s="214"/>
      <c r="AE127" s="214" t="s">
        <v>116</v>
      </c>
      <c r="AF127" s="214"/>
      <c r="AG127" s="214"/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15">
        <v>85</v>
      </c>
      <c r="B128" s="222" t="s">
        <v>296</v>
      </c>
      <c r="C128" s="267" t="s">
        <v>297</v>
      </c>
      <c r="D128" s="224" t="s">
        <v>129</v>
      </c>
      <c r="E128" s="229">
        <v>20</v>
      </c>
      <c r="F128" s="232"/>
      <c r="G128" s="233">
        <f>ROUND(E128*F128,2)</f>
        <v>0</v>
      </c>
      <c r="H128" s="232"/>
      <c r="I128" s="233">
        <f>ROUND(E128*H128,2)</f>
        <v>0</v>
      </c>
      <c r="J128" s="232"/>
      <c r="K128" s="233">
        <f>ROUND(E128*J128,2)</f>
        <v>0</v>
      </c>
      <c r="L128" s="233">
        <v>21</v>
      </c>
      <c r="M128" s="233">
        <f>G128*(1+L128/100)</f>
        <v>0</v>
      </c>
      <c r="N128" s="224">
        <v>0</v>
      </c>
      <c r="O128" s="224">
        <f>ROUND(E128*N128,5)</f>
        <v>0</v>
      </c>
      <c r="P128" s="224">
        <v>7.2000000000000005E-4</v>
      </c>
      <c r="Q128" s="224">
        <f>ROUND(E128*P128,5)</f>
        <v>1.44E-2</v>
      </c>
      <c r="R128" s="224"/>
      <c r="S128" s="224"/>
      <c r="T128" s="225">
        <v>5.0000000000000001E-3</v>
      </c>
      <c r="U128" s="224">
        <f>ROUND(E128*T128,2)</f>
        <v>0.1</v>
      </c>
      <c r="V128" s="214"/>
      <c r="W128" s="214"/>
      <c r="X128" s="214"/>
      <c r="Y128" s="214"/>
      <c r="Z128" s="214"/>
      <c r="AA128" s="214"/>
      <c r="AB128" s="214"/>
      <c r="AC128" s="214"/>
      <c r="AD128" s="214"/>
      <c r="AE128" s="214" t="s">
        <v>116</v>
      </c>
      <c r="AF128" s="214"/>
      <c r="AG128" s="214"/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15">
        <v>86</v>
      </c>
      <c r="B129" s="222" t="s">
        <v>298</v>
      </c>
      <c r="C129" s="267" t="s">
        <v>299</v>
      </c>
      <c r="D129" s="224" t="s">
        <v>129</v>
      </c>
      <c r="E129" s="229">
        <v>20</v>
      </c>
      <c r="F129" s="232"/>
      <c r="G129" s="233">
        <f>ROUND(E129*F129,2)</f>
        <v>0</v>
      </c>
      <c r="H129" s="232"/>
      <c r="I129" s="233">
        <f>ROUND(E129*H129,2)</f>
        <v>0</v>
      </c>
      <c r="J129" s="232"/>
      <c r="K129" s="233">
        <f>ROUND(E129*J129,2)</f>
        <v>0</v>
      </c>
      <c r="L129" s="233">
        <v>21</v>
      </c>
      <c r="M129" s="233">
        <f>G129*(1+L129/100)</f>
        <v>0</v>
      </c>
      <c r="N129" s="224">
        <v>0</v>
      </c>
      <c r="O129" s="224">
        <f>ROUND(E129*N129,5)</f>
        <v>0</v>
      </c>
      <c r="P129" s="224">
        <v>6.8000000000000005E-4</v>
      </c>
      <c r="Q129" s="224">
        <f>ROUND(E129*P129,5)</f>
        <v>1.3599999999999999E-2</v>
      </c>
      <c r="R129" s="224"/>
      <c r="S129" s="224"/>
      <c r="T129" s="225">
        <v>1.0999999999999999E-2</v>
      </c>
      <c r="U129" s="224">
        <f>ROUND(E129*T129,2)</f>
        <v>0.22</v>
      </c>
      <c r="V129" s="214"/>
      <c r="W129" s="214"/>
      <c r="X129" s="214"/>
      <c r="Y129" s="214"/>
      <c r="Z129" s="214"/>
      <c r="AA129" s="214"/>
      <c r="AB129" s="214"/>
      <c r="AC129" s="214"/>
      <c r="AD129" s="214"/>
      <c r="AE129" s="214" t="s">
        <v>116</v>
      </c>
      <c r="AF129" s="214"/>
      <c r="AG129" s="214"/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15">
        <v>87</v>
      </c>
      <c r="B130" s="222" t="s">
        <v>300</v>
      </c>
      <c r="C130" s="267" t="s">
        <v>301</v>
      </c>
      <c r="D130" s="224" t="s">
        <v>126</v>
      </c>
      <c r="E130" s="229">
        <v>0.64</v>
      </c>
      <c r="F130" s="232"/>
      <c r="G130" s="233">
        <f>ROUND(E130*F130,2)</f>
        <v>0</v>
      </c>
      <c r="H130" s="232"/>
      <c r="I130" s="233">
        <f>ROUND(E130*H130,2)</f>
        <v>0</v>
      </c>
      <c r="J130" s="232"/>
      <c r="K130" s="233">
        <f>ROUND(E130*J130,2)</f>
        <v>0</v>
      </c>
      <c r="L130" s="233">
        <v>21</v>
      </c>
      <c r="M130" s="233">
        <f>G130*(1+L130/100)</f>
        <v>0</v>
      </c>
      <c r="N130" s="224">
        <v>0</v>
      </c>
      <c r="O130" s="224">
        <f>ROUND(E130*N130,5)</f>
        <v>0</v>
      </c>
      <c r="P130" s="224">
        <v>0</v>
      </c>
      <c r="Q130" s="224">
        <f>ROUND(E130*P130,5)</f>
        <v>0</v>
      </c>
      <c r="R130" s="224"/>
      <c r="S130" s="224"/>
      <c r="T130" s="225">
        <v>3.5630000000000002</v>
      </c>
      <c r="U130" s="224">
        <f>ROUND(E130*T130,2)</f>
        <v>2.2799999999999998</v>
      </c>
      <c r="V130" s="214"/>
      <c r="W130" s="214"/>
      <c r="X130" s="214"/>
      <c r="Y130" s="214"/>
      <c r="Z130" s="214"/>
      <c r="AA130" s="214"/>
      <c r="AB130" s="214"/>
      <c r="AC130" s="214"/>
      <c r="AD130" s="214"/>
      <c r="AE130" s="214" t="s">
        <v>116</v>
      </c>
      <c r="AF130" s="214"/>
      <c r="AG130" s="214"/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x14ac:dyDescent="0.2">
      <c r="A131" s="216" t="s">
        <v>102</v>
      </c>
      <c r="B131" s="223" t="s">
        <v>67</v>
      </c>
      <c r="C131" s="269" t="s">
        <v>68</v>
      </c>
      <c r="D131" s="227"/>
      <c r="E131" s="231"/>
      <c r="F131" s="236"/>
      <c r="G131" s="236">
        <f>SUMIF(AE132:AE170,"&lt;&gt;NOR",G132:G170)</f>
        <v>0</v>
      </c>
      <c r="H131" s="236"/>
      <c r="I131" s="236">
        <f>SUM(I132:I170)</f>
        <v>0</v>
      </c>
      <c r="J131" s="236"/>
      <c r="K131" s="236">
        <f>SUM(K132:K170)</f>
        <v>0</v>
      </c>
      <c r="L131" s="236"/>
      <c r="M131" s="236">
        <f>SUM(M132:M170)</f>
        <v>0</v>
      </c>
      <c r="N131" s="227"/>
      <c r="O131" s="227">
        <f>SUM(O132:O170)</f>
        <v>0.12368999999999998</v>
      </c>
      <c r="P131" s="227"/>
      <c r="Q131" s="227">
        <f>SUM(Q132:Q170)</f>
        <v>0.55939000000000005</v>
      </c>
      <c r="R131" s="227"/>
      <c r="S131" s="227"/>
      <c r="T131" s="228"/>
      <c r="U131" s="227">
        <f>SUM(U132:U170)</f>
        <v>63.61999999999999</v>
      </c>
      <c r="AE131" t="s">
        <v>103</v>
      </c>
    </row>
    <row r="132" spans="1:60" outlineLevel="1" x14ac:dyDescent="0.2">
      <c r="A132" s="215">
        <v>88</v>
      </c>
      <c r="B132" s="222" t="s">
        <v>302</v>
      </c>
      <c r="C132" s="267" t="s">
        <v>303</v>
      </c>
      <c r="D132" s="224" t="s">
        <v>129</v>
      </c>
      <c r="E132" s="229">
        <v>16</v>
      </c>
      <c r="F132" s="232"/>
      <c r="G132" s="233">
        <f>ROUND(E132*F132,2)</f>
        <v>0</v>
      </c>
      <c r="H132" s="232"/>
      <c r="I132" s="233">
        <f>ROUND(E132*H132,2)</f>
        <v>0</v>
      </c>
      <c r="J132" s="232"/>
      <c r="K132" s="233">
        <f>ROUND(E132*J132,2)</f>
        <v>0</v>
      </c>
      <c r="L132" s="233">
        <v>21</v>
      </c>
      <c r="M132" s="233">
        <f>G132*(1+L132/100)</f>
        <v>0</v>
      </c>
      <c r="N132" s="224">
        <v>0</v>
      </c>
      <c r="O132" s="224">
        <f>ROUND(E132*N132,5)</f>
        <v>0</v>
      </c>
      <c r="P132" s="224">
        <v>0</v>
      </c>
      <c r="Q132" s="224">
        <f>ROUND(E132*P132,5)</f>
        <v>0</v>
      </c>
      <c r="R132" s="224"/>
      <c r="S132" s="224"/>
      <c r="T132" s="225">
        <v>0.05</v>
      </c>
      <c r="U132" s="224">
        <f>ROUND(E132*T132,2)</f>
        <v>0.8</v>
      </c>
      <c r="V132" s="214"/>
      <c r="W132" s="214"/>
      <c r="X132" s="214"/>
      <c r="Y132" s="214"/>
      <c r="Z132" s="214"/>
      <c r="AA132" s="214"/>
      <c r="AB132" s="214"/>
      <c r="AC132" s="214"/>
      <c r="AD132" s="214"/>
      <c r="AE132" s="214" t="s">
        <v>116</v>
      </c>
      <c r="AF132" s="214"/>
      <c r="AG132" s="214"/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15">
        <v>89</v>
      </c>
      <c r="B133" s="222" t="s">
        <v>304</v>
      </c>
      <c r="C133" s="267" t="s">
        <v>305</v>
      </c>
      <c r="D133" s="224" t="s">
        <v>129</v>
      </c>
      <c r="E133" s="229">
        <v>16</v>
      </c>
      <c r="F133" s="232"/>
      <c r="G133" s="233">
        <f>ROUND(E133*F133,2)</f>
        <v>0</v>
      </c>
      <c r="H133" s="232"/>
      <c r="I133" s="233">
        <f>ROUND(E133*H133,2)</f>
        <v>0</v>
      </c>
      <c r="J133" s="232"/>
      <c r="K133" s="233">
        <f>ROUND(E133*J133,2)</f>
        <v>0</v>
      </c>
      <c r="L133" s="233">
        <v>21</v>
      </c>
      <c r="M133" s="233">
        <f>G133*(1+L133/100)</f>
        <v>0</v>
      </c>
      <c r="N133" s="224">
        <v>4.6999999999999999E-4</v>
      </c>
      <c r="O133" s="224">
        <f>ROUND(E133*N133,5)</f>
        <v>7.5199999999999998E-3</v>
      </c>
      <c r="P133" s="224">
        <v>0</v>
      </c>
      <c r="Q133" s="224">
        <f>ROUND(E133*P133,5)</f>
        <v>0</v>
      </c>
      <c r="R133" s="224"/>
      <c r="S133" s="224"/>
      <c r="T133" s="225">
        <v>0.08</v>
      </c>
      <c r="U133" s="224">
        <f>ROUND(E133*T133,2)</f>
        <v>1.28</v>
      </c>
      <c r="V133" s="214"/>
      <c r="W133" s="214"/>
      <c r="X133" s="214"/>
      <c r="Y133" s="214"/>
      <c r="Z133" s="214"/>
      <c r="AA133" s="214"/>
      <c r="AB133" s="214"/>
      <c r="AC133" s="214"/>
      <c r="AD133" s="214"/>
      <c r="AE133" s="214" t="s">
        <v>116</v>
      </c>
      <c r="AF133" s="214"/>
      <c r="AG133" s="214"/>
      <c r="AH133" s="214"/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ht="22.5" outlineLevel="1" x14ac:dyDescent="0.2">
      <c r="A134" s="215">
        <v>90</v>
      </c>
      <c r="B134" s="222" t="s">
        <v>306</v>
      </c>
      <c r="C134" s="267" t="s">
        <v>307</v>
      </c>
      <c r="D134" s="224" t="s">
        <v>129</v>
      </c>
      <c r="E134" s="229">
        <v>2</v>
      </c>
      <c r="F134" s="232"/>
      <c r="G134" s="233">
        <f>ROUND(E134*F134,2)</f>
        <v>0</v>
      </c>
      <c r="H134" s="232"/>
      <c r="I134" s="233">
        <f>ROUND(E134*H134,2)</f>
        <v>0</v>
      </c>
      <c r="J134" s="232"/>
      <c r="K134" s="233">
        <f>ROUND(E134*J134,2)</f>
        <v>0</v>
      </c>
      <c r="L134" s="233">
        <v>21</v>
      </c>
      <c r="M134" s="233">
        <f>G134*(1+L134/100)</f>
        <v>0</v>
      </c>
      <c r="N134" s="224">
        <v>8.0000000000000007E-5</v>
      </c>
      <c r="O134" s="224">
        <f>ROUND(E134*N134,5)</f>
        <v>1.6000000000000001E-4</v>
      </c>
      <c r="P134" s="224">
        <v>0</v>
      </c>
      <c r="Q134" s="224">
        <f>ROUND(E134*P134,5)</f>
        <v>0</v>
      </c>
      <c r="R134" s="224"/>
      <c r="S134" s="224"/>
      <c r="T134" s="225">
        <v>0.05</v>
      </c>
      <c r="U134" s="224">
        <f>ROUND(E134*T134,2)</f>
        <v>0.1</v>
      </c>
      <c r="V134" s="214"/>
      <c r="W134" s="214"/>
      <c r="X134" s="214"/>
      <c r="Y134" s="214"/>
      <c r="Z134" s="214"/>
      <c r="AA134" s="214"/>
      <c r="AB134" s="214"/>
      <c r="AC134" s="214"/>
      <c r="AD134" s="214"/>
      <c r="AE134" s="214" t="s">
        <v>116</v>
      </c>
      <c r="AF134" s="214"/>
      <c r="AG134" s="214"/>
      <c r="AH134" s="214"/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15">
        <v>91</v>
      </c>
      <c r="B135" s="222" t="s">
        <v>308</v>
      </c>
      <c r="C135" s="267" t="s">
        <v>309</v>
      </c>
      <c r="D135" s="224" t="s">
        <v>129</v>
      </c>
      <c r="E135" s="229">
        <v>6</v>
      </c>
      <c r="F135" s="232"/>
      <c r="G135" s="233">
        <f>ROUND(E135*F135,2)</f>
        <v>0</v>
      </c>
      <c r="H135" s="232"/>
      <c r="I135" s="233">
        <f>ROUND(E135*H135,2)</f>
        <v>0</v>
      </c>
      <c r="J135" s="232"/>
      <c r="K135" s="233">
        <f>ROUND(E135*J135,2)</f>
        <v>0</v>
      </c>
      <c r="L135" s="233">
        <v>21</v>
      </c>
      <c r="M135" s="233">
        <f>G135*(1+L135/100)</f>
        <v>0</v>
      </c>
      <c r="N135" s="224">
        <v>0</v>
      </c>
      <c r="O135" s="224">
        <f>ROUND(E135*N135,5)</f>
        <v>0</v>
      </c>
      <c r="P135" s="224">
        <v>0</v>
      </c>
      <c r="Q135" s="224">
        <f>ROUND(E135*P135,5)</f>
        <v>0</v>
      </c>
      <c r="R135" s="224"/>
      <c r="S135" s="224"/>
      <c r="T135" s="225">
        <v>0.17</v>
      </c>
      <c r="U135" s="224">
        <f>ROUND(E135*T135,2)</f>
        <v>1.02</v>
      </c>
      <c r="V135" s="214"/>
      <c r="W135" s="214"/>
      <c r="X135" s="214"/>
      <c r="Y135" s="214"/>
      <c r="Z135" s="214"/>
      <c r="AA135" s="214"/>
      <c r="AB135" s="214"/>
      <c r="AC135" s="214"/>
      <c r="AD135" s="214"/>
      <c r="AE135" s="214" t="s">
        <v>116</v>
      </c>
      <c r="AF135" s="214"/>
      <c r="AG135" s="214"/>
      <c r="AH135" s="214"/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15">
        <v>92</v>
      </c>
      <c r="B136" s="222" t="s">
        <v>310</v>
      </c>
      <c r="C136" s="267" t="s">
        <v>311</v>
      </c>
      <c r="D136" s="224" t="s">
        <v>129</v>
      </c>
      <c r="E136" s="229">
        <v>6</v>
      </c>
      <c r="F136" s="232"/>
      <c r="G136" s="233">
        <f>ROUND(E136*F136,2)</f>
        <v>0</v>
      </c>
      <c r="H136" s="232"/>
      <c r="I136" s="233">
        <f>ROUND(E136*H136,2)</f>
        <v>0</v>
      </c>
      <c r="J136" s="232"/>
      <c r="K136" s="233">
        <f>ROUND(E136*J136,2)</f>
        <v>0</v>
      </c>
      <c r="L136" s="233">
        <v>21</v>
      </c>
      <c r="M136" s="233">
        <f>G136*(1+L136/100)</f>
        <v>0</v>
      </c>
      <c r="N136" s="224">
        <v>1.4999999999999999E-4</v>
      </c>
      <c r="O136" s="224">
        <f>ROUND(E136*N136,5)</f>
        <v>8.9999999999999998E-4</v>
      </c>
      <c r="P136" s="224">
        <v>0</v>
      </c>
      <c r="Q136" s="224">
        <f>ROUND(E136*P136,5)</f>
        <v>0</v>
      </c>
      <c r="R136" s="224"/>
      <c r="S136" s="224"/>
      <c r="T136" s="225">
        <v>0.17</v>
      </c>
      <c r="U136" s="224">
        <f>ROUND(E136*T136,2)</f>
        <v>1.02</v>
      </c>
      <c r="V136" s="214"/>
      <c r="W136" s="214"/>
      <c r="X136" s="214"/>
      <c r="Y136" s="214"/>
      <c r="Z136" s="214"/>
      <c r="AA136" s="214"/>
      <c r="AB136" s="214"/>
      <c r="AC136" s="214"/>
      <c r="AD136" s="214"/>
      <c r="AE136" s="214" t="s">
        <v>116</v>
      </c>
      <c r="AF136" s="214"/>
      <c r="AG136" s="214"/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15">
        <v>93</v>
      </c>
      <c r="B137" s="222" t="s">
        <v>312</v>
      </c>
      <c r="C137" s="267" t="s">
        <v>313</v>
      </c>
      <c r="D137" s="224" t="s">
        <v>129</v>
      </c>
      <c r="E137" s="229">
        <v>1</v>
      </c>
      <c r="F137" s="232"/>
      <c r="G137" s="233">
        <f>ROUND(E137*F137,2)</f>
        <v>0</v>
      </c>
      <c r="H137" s="232"/>
      <c r="I137" s="233">
        <f>ROUND(E137*H137,2)</f>
        <v>0</v>
      </c>
      <c r="J137" s="232"/>
      <c r="K137" s="233">
        <f>ROUND(E137*J137,2)</f>
        <v>0</v>
      </c>
      <c r="L137" s="233">
        <v>21</v>
      </c>
      <c r="M137" s="233">
        <f>G137*(1+L137/100)</f>
        <v>0</v>
      </c>
      <c r="N137" s="224">
        <v>0</v>
      </c>
      <c r="O137" s="224">
        <f>ROUND(E137*N137,5)</f>
        <v>0</v>
      </c>
      <c r="P137" s="224">
        <v>0</v>
      </c>
      <c r="Q137" s="224">
        <f>ROUND(E137*P137,5)</f>
        <v>0</v>
      </c>
      <c r="R137" s="224"/>
      <c r="S137" s="224"/>
      <c r="T137" s="225">
        <v>0.16500000000000001</v>
      </c>
      <c r="U137" s="224">
        <f>ROUND(E137*T137,2)</f>
        <v>0.17</v>
      </c>
      <c r="V137" s="214"/>
      <c r="W137" s="214"/>
      <c r="X137" s="214"/>
      <c r="Y137" s="214"/>
      <c r="Z137" s="214"/>
      <c r="AA137" s="214"/>
      <c r="AB137" s="214"/>
      <c r="AC137" s="214"/>
      <c r="AD137" s="214"/>
      <c r="AE137" s="214" t="s">
        <v>116</v>
      </c>
      <c r="AF137" s="214"/>
      <c r="AG137" s="214"/>
      <c r="AH137" s="214"/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ht="22.5" outlineLevel="1" x14ac:dyDescent="0.2">
      <c r="A138" s="215">
        <v>94</v>
      </c>
      <c r="B138" s="222" t="s">
        <v>314</v>
      </c>
      <c r="C138" s="267" t="s">
        <v>315</v>
      </c>
      <c r="D138" s="224" t="s">
        <v>136</v>
      </c>
      <c r="E138" s="229">
        <v>1</v>
      </c>
      <c r="F138" s="232"/>
      <c r="G138" s="233">
        <f>ROUND(E138*F138,2)</f>
        <v>0</v>
      </c>
      <c r="H138" s="232"/>
      <c r="I138" s="233">
        <f>ROUND(E138*H138,2)</f>
        <v>0</v>
      </c>
      <c r="J138" s="232"/>
      <c r="K138" s="233">
        <f>ROUND(E138*J138,2)</f>
        <v>0</v>
      </c>
      <c r="L138" s="233">
        <v>21</v>
      </c>
      <c r="M138" s="233">
        <f>G138*(1+L138/100)</f>
        <v>0</v>
      </c>
      <c r="N138" s="224">
        <v>0</v>
      </c>
      <c r="O138" s="224">
        <f>ROUND(E138*N138,5)</f>
        <v>0</v>
      </c>
      <c r="P138" s="224">
        <v>0</v>
      </c>
      <c r="Q138" s="224">
        <f>ROUND(E138*P138,5)</f>
        <v>0</v>
      </c>
      <c r="R138" s="224"/>
      <c r="S138" s="224"/>
      <c r="T138" s="225">
        <v>0</v>
      </c>
      <c r="U138" s="224">
        <f>ROUND(E138*T138,2)</f>
        <v>0</v>
      </c>
      <c r="V138" s="214"/>
      <c r="W138" s="214"/>
      <c r="X138" s="214"/>
      <c r="Y138" s="214"/>
      <c r="Z138" s="214"/>
      <c r="AA138" s="214"/>
      <c r="AB138" s="214"/>
      <c r="AC138" s="214"/>
      <c r="AD138" s="214"/>
      <c r="AE138" s="214" t="s">
        <v>116</v>
      </c>
      <c r="AF138" s="214"/>
      <c r="AG138" s="214"/>
      <c r="AH138" s="214"/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15">
        <v>95</v>
      </c>
      <c r="B139" s="222" t="s">
        <v>316</v>
      </c>
      <c r="C139" s="267" t="s">
        <v>317</v>
      </c>
      <c r="D139" s="224" t="s">
        <v>129</v>
      </c>
      <c r="E139" s="229">
        <v>2</v>
      </c>
      <c r="F139" s="232"/>
      <c r="G139" s="233">
        <f>ROUND(E139*F139,2)</f>
        <v>0</v>
      </c>
      <c r="H139" s="232"/>
      <c r="I139" s="233">
        <f>ROUND(E139*H139,2)</f>
        <v>0</v>
      </c>
      <c r="J139" s="232"/>
      <c r="K139" s="233">
        <f>ROUND(E139*J139,2)</f>
        <v>0</v>
      </c>
      <c r="L139" s="233">
        <v>21</v>
      </c>
      <c r="M139" s="233">
        <f>G139*(1+L139/100)</f>
        <v>0</v>
      </c>
      <c r="N139" s="224">
        <v>0</v>
      </c>
      <c r="O139" s="224">
        <f>ROUND(E139*N139,5)</f>
        <v>0</v>
      </c>
      <c r="P139" s="224">
        <v>0</v>
      </c>
      <c r="Q139" s="224">
        <f>ROUND(E139*P139,5)</f>
        <v>0</v>
      </c>
      <c r="R139" s="224"/>
      <c r="S139" s="224"/>
      <c r="T139" s="225">
        <v>0.23</v>
      </c>
      <c r="U139" s="224">
        <f>ROUND(E139*T139,2)</f>
        <v>0.46</v>
      </c>
      <c r="V139" s="214"/>
      <c r="W139" s="214"/>
      <c r="X139" s="214"/>
      <c r="Y139" s="214"/>
      <c r="Z139" s="214"/>
      <c r="AA139" s="214"/>
      <c r="AB139" s="214"/>
      <c r="AC139" s="214"/>
      <c r="AD139" s="214"/>
      <c r="AE139" s="214" t="s">
        <v>116</v>
      </c>
      <c r="AF139" s="214"/>
      <c r="AG139" s="214"/>
      <c r="AH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15">
        <v>96</v>
      </c>
      <c r="B140" s="222" t="s">
        <v>318</v>
      </c>
      <c r="C140" s="267" t="s">
        <v>319</v>
      </c>
      <c r="D140" s="224" t="s">
        <v>136</v>
      </c>
      <c r="E140" s="229">
        <v>2</v>
      </c>
      <c r="F140" s="232"/>
      <c r="G140" s="233">
        <f>ROUND(E140*F140,2)</f>
        <v>0</v>
      </c>
      <c r="H140" s="232"/>
      <c r="I140" s="233">
        <f>ROUND(E140*H140,2)</f>
        <v>0</v>
      </c>
      <c r="J140" s="232"/>
      <c r="K140" s="233">
        <f>ROUND(E140*J140,2)</f>
        <v>0</v>
      </c>
      <c r="L140" s="233">
        <v>21</v>
      </c>
      <c r="M140" s="233">
        <f>G140*(1+L140/100)</f>
        <v>0</v>
      </c>
      <c r="N140" s="224">
        <v>0</v>
      </c>
      <c r="O140" s="224">
        <f>ROUND(E140*N140,5)</f>
        <v>0</v>
      </c>
      <c r="P140" s="224">
        <v>0</v>
      </c>
      <c r="Q140" s="224">
        <f>ROUND(E140*P140,5)</f>
        <v>0</v>
      </c>
      <c r="R140" s="224"/>
      <c r="S140" s="224"/>
      <c r="T140" s="225">
        <v>0</v>
      </c>
      <c r="U140" s="224">
        <f>ROUND(E140*T140,2)</f>
        <v>0</v>
      </c>
      <c r="V140" s="214"/>
      <c r="W140" s="214"/>
      <c r="X140" s="214"/>
      <c r="Y140" s="214"/>
      <c r="Z140" s="214"/>
      <c r="AA140" s="214"/>
      <c r="AB140" s="214"/>
      <c r="AC140" s="214"/>
      <c r="AD140" s="214"/>
      <c r="AE140" s="214" t="s">
        <v>107</v>
      </c>
      <c r="AF140" s="214"/>
      <c r="AG140" s="214"/>
      <c r="AH140" s="214"/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15">
        <v>97</v>
      </c>
      <c r="B141" s="222" t="s">
        <v>320</v>
      </c>
      <c r="C141" s="267" t="s">
        <v>321</v>
      </c>
      <c r="D141" s="224" t="s">
        <v>129</v>
      </c>
      <c r="E141" s="229">
        <v>32</v>
      </c>
      <c r="F141" s="232"/>
      <c r="G141" s="233">
        <f>ROUND(E141*F141,2)</f>
        <v>0</v>
      </c>
      <c r="H141" s="232"/>
      <c r="I141" s="233">
        <f>ROUND(E141*H141,2)</f>
        <v>0</v>
      </c>
      <c r="J141" s="232"/>
      <c r="K141" s="233">
        <f>ROUND(E141*J141,2)</f>
        <v>0</v>
      </c>
      <c r="L141" s="233">
        <v>21</v>
      </c>
      <c r="M141" s="233">
        <f>G141*(1+L141/100)</f>
        <v>0</v>
      </c>
      <c r="N141" s="224">
        <v>0</v>
      </c>
      <c r="O141" s="224">
        <f>ROUND(E141*N141,5)</f>
        <v>0</v>
      </c>
      <c r="P141" s="224">
        <v>0</v>
      </c>
      <c r="Q141" s="224">
        <f>ROUND(E141*P141,5)</f>
        <v>0</v>
      </c>
      <c r="R141" s="224"/>
      <c r="S141" s="224"/>
      <c r="T141" s="225">
        <v>0.26800000000000002</v>
      </c>
      <c r="U141" s="224">
        <f>ROUND(E141*T141,2)</f>
        <v>8.58</v>
      </c>
      <c r="V141" s="214"/>
      <c r="W141" s="214"/>
      <c r="X141" s="214"/>
      <c r="Y141" s="214"/>
      <c r="Z141" s="214"/>
      <c r="AA141" s="214"/>
      <c r="AB141" s="214"/>
      <c r="AC141" s="214"/>
      <c r="AD141" s="214"/>
      <c r="AE141" s="214" t="s">
        <v>116</v>
      </c>
      <c r="AF141" s="214"/>
      <c r="AG141" s="214"/>
      <c r="AH141" s="214"/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">
      <c r="A142" s="215">
        <v>98</v>
      </c>
      <c r="B142" s="222" t="s">
        <v>322</v>
      </c>
      <c r="C142" s="267" t="s">
        <v>323</v>
      </c>
      <c r="D142" s="224" t="s">
        <v>129</v>
      </c>
      <c r="E142" s="229">
        <v>18</v>
      </c>
      <c r="F142" s="232"/>
      <c r="G142" s="233">
        <f>ROUND(E142*F142,2)</f>
        <v>0</v>
      </c>
      <c r="H142" s="232"/>
      <c r="I142" s="233">
        <f>ROUND(E142*H142,2)</f>
        <v>0</v>
      </c>
      <c r="J142" s="232"/>
      <c r="K142" s="233">
        <f>ROUND(E142*J142,2)</f>
        <v>0</v>
      </c>
      <c r="L142" s="233">
        <v>21</v>
      </c>
      <c r="M142" s="233">
        <f>G142*(1+L142/100)</f>
        <v>0</v>
      </c>
      <c r="N142" s="224">
        <v>6.8000000000000005E-4</v>
      </c>
      <c r="O142" s="224">
        <f>ROUND(E142*N142,5)</f>
        <v>1.2239999999999999E-2</v>
      </c>
      <c r="P142" s="224">
        <v>0</v>
      </c>
      <c r="Q142" s="224">
        <f>ROUND(E142*P142,5)</f>
        <v>0</v>
      </c>
      <c r="R142" s="224"/>
      <c r="S142" s="224"/>
      <c r="T142" s="225">
        <v>0.26900000000000002</v>
      </c>
      <c r="U142" s="224">
        <f>ROUND(E142*T142,2)</f>
        <v>4.84</v>
      </c>
      <c r="V142" s="214"/>
      <c r="W142" s="214"/>
      <c r="X142" s="214"/>
      <c r="Y142" s="214"/>
      <c r="Z142" s="214"/>
      <c r="AA142" s="214"/>
      <c r="AB142" s="214"/>
      <c r="AC142" s="214"/>
      <c r="AD142" s="214"/>
      <c r="AE142" s="214" t="s">
        <v>116</v>
      </c>
      <c r="AF142" s="214"/>
      <c r="AG142" s="214"/>
      <c r="AH142" s="214"/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1" x14ac:dyDescent="0.2">
      <c r="A143" s="215">
        <v>99</v>
      </c>
      <c r="B143" s="222" t="s">
        <v>324</v>
      </c>
      <c r="C143" s="267" t="s">
        <v>325</v>
      </c>
      <c r="D143" s="224" t="s">
        <v>129</v>
      </c>
      <c r="E143" s="229">
        <v>5</v>
      </c>
      <c r="F143" s="232"/>
      <c r="G143" s="233">
        <f>ROUND(E143*F143,2)</f>
        <v>0</v>
      </c>
      <c r="H143" s="232"/>
      <c r="I143" s="233">
        <f>ROUND(E143*H143,2)</f>
        <v>0</v>
      </c>
      <c r="J143" s="232"/>
      <c r="K143" s="233">
        <f>ROUND(E143*J143,2)</f>
        <v>0</v>
      </c>
      <c r="L143" s="233">
        <v>21</v>
      </c>
      <c r="M143" s="233">
        <f>G143*(1+L143/100)</f>
        <v>0</v>
      </c>
      <c r="N143" s="224">
        <v>5.5999999999999995E-4</v>
      </c>
      <c r="O143" s="224">
        <f>ROUND(E143*N143,5)</f>
        <v>2.8E-3</v>
      </c>
      <c r="P143" s="224">
        <v>0</v>
      </c>
      <c r="Q143" s="224">
        <f>ROUND(E143*P143,5)</f>
        <v>0</v>
      </c>
      <c r="R143" s="224"/>
      <c r="S143" s="224"/>
      <c r="T143" s="225">
        <v>0.26900000000000002</v>
      </c>
      <c r="U143" s="224">
        <f>ROUND(E143*T143,2)</f>
        <v>1.35</v>
      </c>
      <c r="V143" s="214"/>
      <c r="W143" s="214"/>
      <c r="X143" s="214"/>
      <c r="Y143" s="214"/>
      <c r="Z143" s="214"/>
      <c r="AA143" s="214"/>
      <c r="AB143" s="214"/>
      <c r="AC143" s="214"/>
      <c r="AD143" s="214"/>
      <c r="AE143" s="214" t="s">
        <v>116</v>
      </c>
      <c r="AF143" s="214"/>
      <c r="AG143" s="214"/>
      <c r="AH143" s="214"/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">
      <c r="A144" s="215">
        <v>100</v>
      </c>
      <c r="B144" s="222" t="s">
        <v>326</v>
      </c>
      <c r="C144" s="267" t="s">
        <v>327</v>
      </c>
      <c r="D144" s="224" t="s">
        <v>129</v>
      </c>
      <c r="E144" s="229">
        <v>5</v>
      </c>
      <c r="F144" s="232"/>
      <c r="G144" s="233">
        <f>ROUND(E144*F144,2)</f>
        <v>0</v>
      </c>
      <c r="H144" s="232"/>
      <c r="I144" s="233">
        <f>ROUND(E144*H144,2)</f>
        <v>0</v>
      </c>
      <c r="J144" s="232"/>
      <c r="K144" s="233">
        <f>ROUND(E144*J144,2)</f>
        <v>0</v>
      </c>
      <c r="L144" s="233">
        <v>21</v>
      </c>
      <c r="M144" s="233">
        <f>G144*(1+L144/100)</f>
        <v>0</v>
      </c>
      <c r="N144" s="224">
        <v>3.5E-4</v>
      </c>
      <c r="O144" s="224">
        <f>ROUND(E144*N144,5)</f>
        <v>1.75E-3</v>
      </c>
      <c r="P144" s="224">
        <v>0</v>
      </c>
      <c r="Q144" s="224">
        <f>ROUND(E144*P144,5)</f>
        <v>0</v>
      </c>
      <c r="R144" s="224"/>
      <c r="S144" s="224"/>
      <c r="T144" s="225">
        <v>0.26900000000000002</v>
      </c>
      <c r="U144" s="224">
        <f>ROUND(E144*T144,2)</f>
        <v>1.35</v>
      </c>
      <c r="V144" s="214"/>
      <c r="W144" s="214"/>
      <c r="X144" s="214"/>
      <c r="Y144" s="214"/>
      <c r="Z144" s="214"/>
      <c r="AA144" s="214"/>
      <c r="AB144" s="214"/>
      <c r="AC144" s="214"/>
      <c r="AD144" s="214"/>
      <c r="AE144" s="214" t="s">
        <v>116</v>
      </c>
      <c r="AF144" s="214"/>
      <c r="AG144" s="214"/>
      <c r="AH144" s="214"/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ht="22.5" outlineLevel="1" x14ac:dyDescent="0.2">
      <c r="A145" s="215">
        <v>101</v>
      </c>
      <c r="B145" s="222" t="s">
        <v>328</v>
      </c>
      <c r="C145" s="267" t="s">
        <v>329</v>
      </c>
      <c r="D145" s="224" t="s">
        <v>136</v>
      </c>
      <c r="E145" s="229">
        <v>4</v>
      </c>
      <c r="F145" s="232"/>
      <c r="G145" s="233">
        <f>ROUND(E145*F145,2)</f>
        <v>0</v>
      </c>
      <c r="H145" s="232"/>
      <c r="I145" s="233">
        <f>ROUND(E145*H145,2)</f>
        <v>0</v>
      </c>
      <c r="J145" s="232"/>
      <c r="K145" s="233">
        <f>ROUND(E145*J145,2)</f>
        <v>0</v>
      </c>
      <c r="L145" s="233">
        <v>21</v>
      </c>
      <c r="M145" s="233">
        <f>G145*(1+L145/100)</f>
        <v>0</v>
      </c>
      <c r="N145" s="224">
        <v>0</v>
      </c>
      <c r="O145" s="224">
        <f>ROUND(E145*N145,5)</f>
        <v>0</v>
      </c>
      <c r="P145" s="224">
        <v>0</v>
      </c>
      <c r="Q145" s="224">
        <f>ROUND(E145*P145,5)</f>
        <v>0</v>
      </c>
      <c r="R145" s="224"/>
      <c r="S145" s="224"/>
      <c r="T145" s="225">
        <v>0</v>
      </c>
      <c r="U145" s="224">
        <f>ROUND(E145*T145,2)</f>
        <v>0</v>
      </c>
      <c r="V145" s="214"/>
      <c r="W145" s="214"/>
      <c r="X145" s="214"/>
      <c r="Y145" s="214"/>
      <c r="Z145" s="214"/>
      <c r="AA145" s="214"/>
      <c r="AB145" s="214"/>
      <c r="AC145" s="214"/>
      <c r="AD145" s="214"/>
      <c r="AE145" s="214" t="s">
        <v>116</v>
      </c>
      <c r="AF145" s="214"/>
      <c r="AG145" s="214"/>
      <c r="AH145" s="214"/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1" x14ac:dyDescent="0.2">
      <c r="A146" s="215">
        <v>102</v>
      </c>
      <c r="B146" s="222" t="s">
        <v>330</v>
      </c>
      <c r="C146" s="267" t="s">
        <v>331</v>
      </c>
      <c r="D146" s="224" t="s">
        <v>129</v>
      </c>
      <c r="E146" s="229">
        <v>2</v>
      </c>
      <c r="F146" s="232"/>
      <c r="G146" s="233">
        <f>ROUND(E146*F146,2)</f>
        <v>0</v>
      </c>
      <c r="H146" s="232"/>
      <c r="I146" s="233">
        <f>ROUND(E146*H146,2)</f>
        <v>0</v>
      </c>
      <c r="J146" s="232"/>
      <c r="K146" s="233">
        <f>ROUND(E146*J146,2)</f>
        <v>0</v>
      </c>
      <c r="L146" s="233">
        <v>21</v>
      </c>
      <c r="M146" s="233">
        <f>G146*(1+L146/100)</f>
        <v>0</v>
      </c>
      <c r="N146" s="224">
        <v>0</v>
      </c>
      <c r="O146" s="224">
        <f>ROUND(E146*N146,5)</f>
        <v>0</v>
      </c>
      <c r="P146" s="224">
        <v>0</v>
      </c>
      <c r="Q146" s="224">
        <f>ROUND(E146*P146,5)</f>
        <v>0</v>
      </c>
      <c r="R146" s="224"/>
      <c r="S146" s="224"/>
      <c r="T146" s="225">
        <v>0.35</v>
      </c>
      <c r="U146" s="224">
        <f>ROUND(E146*T146,2)</f>
        <v>0.7</v>
      </c>
      <c r="V146" s="214"/>
      <c r="W146" s="214"/>
      <c r="X146" s="214"/>
      <c r="Y146" s="214"/>
      <c r="Z146" s="214"/>
      <c r="AA146" s="214"/>
      <c r="AB146" s="214"/>
      <c r="AC146" s="214"/>
      <c r="AD146" s="214"/>
      <c r="AE146" s="214" t="s">
        <v>116</v>
      </c>
      <c r="AF146" s="214"/>
      <c r="AG146" s="214"/>
      <c r="AH146" s="214"/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1" x14ac:dyDescent="0.2">
      <c r="A147" s="215">
        <v>103</v>
      </c>
      <c r="B147" s="222" t="s">
        <v>332</v>
      </c>
      <c r="C147" s="267" t="s">
        <v>152</v>
      </c>
      <c r="D147" s="224" t="s">
        <v>129</v>
      </c>
      <c r="E147" s="229">
        <v>2</v>
      </c>
      <c r="F147" s="232"/>
      <c r="G147" s="233">
        <f>ROUND(E147*F147,2)</f>
        <v>0</v>
      </c>
      <c r="H147" s="232"/>
      <c r="I147" s="233">
        <f>ROUND(E147*H147,2)</f>
        <v>0</v>
      </c>
      <c r="J147" s="232"/>
      <c r="K147" s="233">
        <f>ROUND(E147*J147,2)</f>
        <v>0</v>
      </c>
      <c r="L147" s="233">
        <v>21</v>
      </c>
      <c r="M147" s="233">
        <f>G147*(1+L147/100)</f>
        <v>0</v>
      </c>
      <c r="N147" s="224">
        <v>1.0399999999999999E-3</v>
      </c>
      <c r="O147" s="224">
        <f>ROUND(E147*N147,5)</f>
        <v>2.0799999999999998E-3</v>
      </c>
      <c r="P147" s="224">
        <v>0</v>
      </c>
      <c r="Q147" s="224">
        <f>ROUND(E147*P147,5)</f>
        <v>0</v>
      </c>
      <c r="R147" s="224"/>
      <c r="S147" s="224"/>
      <c r="T147" s="225">
        <v>0.35099999999999998</v>
      </c>
      <c r="U147" s="224">
        <f>ROUND(E147*T147,2)</f>
        <v>0.7</v>
      </c>
      <c r="V147" s="214"/>
      <c r="W147" s="214"/>
      <c r="X147" s="214"/>
      <c r="Y147" s="214"/>
      <c r="Z147" s="214"/>
      <c r="AA147" s="214"/>
      <c r="AB147" s="214"/>
      <c r="AC147" s="214"/>
      <c r="AD147" s="214"/>
      <c r="AE147" s="214" t="s">
        <v>116</v>
      </c>
      <c r="AF147" s="214"/>
      <c r="AG147" s="214"/>
      <c r="AH147" s="214"/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1" x14ac:dyDescent="0.2">
      <c r="A148" s="215">
        <v>104</v>
      </c>
      <c r="B148" s="222" t="s">
        <v>333</v>
      </c>
      <c r="C148" s="267" t="s">
        <v>334</v>
      </c>
      <c r="D148" s="224" t="s">
        <v>129</v>
      </c>
      <c r="E148" s="229">
        <v>2</v>
      </c>
      <c r="F148" s="232"/>
      <c r="G148" s="233">
        <f>ROUND(E148*F148,2)</f>
        <v>0</v>
      </c>
      <c r="H148" s="232"/>
      <c r="I148" s="233">
        <f>ROUND(E148*H148,2)</f>
        <v>0</v>
      </c>
      <c r="J148" s="232"/>
      <c r="K148" s="233">
        <f>ROUND(E148*J148,2)</f>
        <v>0</v>
      </c>
      <c r="L148" s="233">
        <v>21</v>
      </c>
      <c r="M148" s="233">
        <f>G148*(1+L148/100)</f>
        <v>0</v>
      </c>
      <c r="N148" s="224">
        <v>0</v>
      </c>
      <c r="O148" s="224">
        <f>ROUND(E148*N148,5)</f>
        <v>0</v>
      </c>
      <c r="P148" s="224">
        <v>0</v>
      </c>
      <c r="Q148" s="224">
        <f>ROUND(E148*P148,5)</f>
        <v>0</v>
      </c>
      <c r="R148" s="224"/>
      <c r="S148" s="224"/>
      <c r="T148" s="225">
        <v>0.42199999999999999</v>
      </c>
      <c r="U148" s="224">
        <f>ROUND(E148*T148,2)</f>
        <v>0.84</v>
      </c>
      <c r="V148" s="214"/>
      <c r="W148" s="214"/>
      <c r="X148" s="214"/>
      <c r="Y148" s="214"/>
      <c r="Z148" s="214"/>
      <c r="AA148" s="214"/>
      <c r="AB148" s="214"/>
      <c r="AC148" s="214"/>
      <c r="AD148" s="214"/>
      <c r="AE148" s="214" t="s">
        <v>116</v>
      </c>
      <c r="AF148" s="214"/>
      <c r="AG148" s="214"/>
      <c r="AH148" s="214"/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1" x14ac:dyDescent="0.2">
      <c r="A149" s="215">
        <v>105</v>
      </c>
      <c r="B149" s="222" t="s">
        <v>335</v>
      </c>
      <c r="C149" s="267" t="s">
        <v>336</v>
      </c>
      <c r="D149" s="224" t="s">
        <v>129</v>
      </c>
      <c r="E149" s="229">
        <v>2</v>
      </c>
      <c r="F149" s="232"/>
      <c r="G149" s="233">
        <f>ROUND(E149*F149,2)</f>
        <v>0</v>
      </c>
      <c r="H149" s="232"/>
      <c r="I149" s="233">
        <f>ROUND(E149*H149,2)</f>
        <v>0</v>
      </c>
      <c r="J149" s="232"/>
      <c r="K149" s="233">
        <f>ROUND(E149*J149,2)</f>
        <v>0</v>
      </c>
      <c r="L149" s="233">
        <v>21</v>
      </c>
      <c r="M149" s="233">
        <f>G149*(1+L149/100)</f>
        <v>0</v>
      </c>
      <c r="N149" s="224">
        <v>1.6299999999999999E-3</v>
      </c>
      <c r="O149" s="224">
        <f>ROUND(E149*N149,5)</f>
        <v>3.2599999999999999E-3</v>
      </c>
      <c r="P149" s="224">
        <v>0</v>
      </c>
      <c r="Q149" s="224">
        <f>ROUND(E149*P149,5)</f>
        <v>0</v>
      </c>
      <c r="R149" s="224"/>
      <c r="S149" s="224"/>
      <c r="T149" s="225">
        <v>0.42399999999999999</v>
      </c>
      <c r="U149" s="224">
        <f>ROUND(E149*T149,2)</f>
        <v>0.85</v>
      </c>
      <c r="V149" s="214"/>
      <c r="W149" s="214"/>
      <c r="X149" s="214"/>
      <c r="Y149" s="214"/>
      <c r="Z149" s="214"/>
      <c r="AA149" s="214"/>
      <c r="AB149" s="214"/>
      <c r="AC149" s="214"/>
      <c r="AD149" s="214"/>
      <c r="AE149" s="214" t="s">
        <v>116</v>
      </c>
      <c r="AF149" s="214"/>
      <c r="AG149" s="214"/>
      <c r="AH149" s="214"/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1" x14ac:dyDescent="0.2">
      <c r="A150" s="215">
        <v>106</v>
      </c>
      <c r="B150" s="222" t="s">
        <v>337</v>
      </c>
      <c r="C150" s="267" t="s">
        <v>338</v>
      </c>
      <c r="D150" s="224" t="s">
        <v>161</v>
      </c>
      <c r="E150" s="229">
        <v>1</v>
      </c>
      <c r="F150" s="232"/>
      <c r="G150" s="233">
        <f>ROUND(E150*F150,2)</f>
        <v>0</v>
      </c>
      <c r="H150" s="232"/>
      <c r="I150" s="233">
        <f>ROUND(E150*H150,2)</f>
        <v>0</v>
      </c>
      <c r="J150" s="232"/>
      <c r="K150" s="233">
        <f>ROUND(E150*J150,2)</f>
        <v>0</v>
      </c>
      <c r="L150" s="233">
        <v>21</v>
      </c>
      <c r="M150" s="233">
        <f>G150*(1+L150/100)</f>
        <v>0</v>
      </c>
      <c r="N150" s="224">
        <v>3.7499999999999999E-3</v>
      </c>
      <c r="O150" s="224">
        <f>ROUND(E150*N150,5)</f>
        <v>3.7499999999999999E-3</v>
      </c>
      <c r="P150" s="224">
        <v>0</v>
      </c>
      <c r="Q150" s="224">
        <f>ROUND(E150*P150,5)</f>
        <v>0</v>
      </c>
      <c r="R150" s="224"/>
      <c r="S150" s="224"/>
      <c r="T150" s="225">
        <v>0.97799999999999998</v>
      </c>
      <c r="U150" s="224">
        <f>ROUND(E150*T150,2)</f>
        <v>0.98</v>
      </c>
      <c r="V150" s="214"/>
      <c r="W150" s="214"/>
      <c r="X150" s="214"/>
      <c r="Y150" s="214"/>
      <c r="Z150" s="214"/>
      <c r="AA150" s="214"/>
      <c r="AB150" s="214"/>
      <c r="AC150" s="214"/>
      <c r="AD150" s="214"/>
      <c r="AE150" s="214" t="s">
        <v>116</v>
      </c>
      <c r="AF150" s="214"/>
      <c r="AG150" s="214"/>
      <c r="AH150" s="214"/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15">
        <v>107</v>
      </c>
      <c r="B151" s="222" t="s">
        <v>339</v>
      </c>
      <c r="C151" s="267" t="s">
        <v>340</v>
      </c>
      <c r="D151" s="224" t="s">
        <v>161</v>
      </c>
      <c r="E151" s="229">
        <v>6</v>
      </c>
      <c r="F151" s="232"/>
      <c r="G151" s="233">
        <f>ROUND(E151*F151,2)</f>
        <v>0</v>
      </c>
      <c r="H151" s="232"/>
      <c r="I151" s="233">
        <f>ROUND(E151*H151,2)</f>
        <v>0</v>
      </c>
      <c r="J151" s="232"/>
      <c r="K151" s="233">
        <f>ROUND(E151*J151,2)</f>
        <v>0</v>
      </c>
      <c r="L151" s="233">
        <v>21</v>
      </c>
      <c r="M151" s="233">
        <f>G151*(1+L151/100)</f>
        <v>0</v>
      </c>
      <c r="N151" s="224">
        <v>4.8500000000000001E-3</v>
      </c>
      <c r="O151" s="224">
        <f>ROUND(E151*N151,5)</f>
        <v>2.9100000000000001E-2</v>
      </c>
      <c r="P151" s="224">
        <v>0</v>
      </c>
      <c r="Q151" s="224">
        <f>ROUND(E151*P151,5)</f>
        <v>0</v>
      </c>
      <c r="R151" s="224"/>
      <c r="S151" s="224"/>
      <c r="T151" s="225">
        <v>1.29</v>
      </c>
      <c r="U151" s="224">
        <f>ROUND(E151*T151,2)</f>
        <v>7.74</v>
      </c>
      <c r="V151" s="214"/>
      <c r="W151" s="214"/>
      <c r="X151" s="214"/>
      <c r="Y151" s="214"/>
      <c r="Z151" s="214"/>
      <c r="AA151" s="214"/>
      <c r="AB151" s="214"/>
      <c r="AC151" s="214"/>
      <c r="AD151" s="214"/>
      <c r="AE151" s="214" t="s">
        <v>116</v>
      </c>
      <c r="AF151" s="214"/>
      <c r="AG151" s="214"/>
      <c r="AH151" s="214"/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1" x14ac:dyDescent="0.2">
      <c r="A152" s="215">
        <v>108</v>
      </c>
      <c r="B152" s="222" t="s">
        <v>341</v>
      </c>
      <c r="C152" s="267" t="s">
        <v>342</v>
      </c>
      <c r="D152" s="224" t="s">
        <v>129</v>
      </c>
      <c r="E152" s="229">
        <v>4</v>
      </c>
      <c r="F152" s="232"/>
      <c r="G152" s="233">
        <f>ROUND(E152*F152,2)</f>
        <v>0</v>
      </c>
      <c r="H152" s="232"/>
      <c r="I152" s="233">
        <f>ROUND(E152*H152,2)</f>
        <v>0</v>
      </c>
      <c r="J152" s="232"/>
      <c r="K152" s="233">
        <f>ROUND(E152*J152,2)</f>
        <v>0</v>
      </c>
      <c r="L152" s="233">
        <v>21</v>
      </c>
      <c r="M152" s="233">
        <f>G152*(1+L152/100)</f>
        <v>0</v>
      </c>
      <c r="N152" s="224">
        <v>4.1399999999999996E-3</v>
      </c>
      <c r="O152" s="224">
        <f>ROUND(E152*N152,5)</f>
        <v>1.6559999999999998E-2</v>
      </c>
      <c r="P152" s="224">
        <v>0</v>
      </c>
      <c r="Q152" s="224">
        <f>ROUND(E152*P152,5)</f>
        <v>0</v>
      </c>
      <c r="R152" s="224"/>
      <c r="S152" s="224"/>
      <c r="T152" s="225">
        <v>0.151</v>
      </c>
      <c r="U152" s="224">
        <f>ROUND(E152*T152,2)</f>
        <v>0.6</v>
      </c>
      <c r="V152" s="214"/>
      <c r="W152" s="214"/>
      <c r="X152" s="214"/>
      <c r="Y152" s="214"/>
      <c r="Z152" s="214"/>
      <c r="AA152" s="214"/>
      <c r="AB152" s="214"/>
      <c r="AC152" s="214"/>
      <c r="AD152" s="214"/>
      <c r="AE152" s="214" t="s">
        <v>116</v>
      </c>
      <c r="AF152" s="214"/>
      <c r="AG152" s="214"/>
      <c r="AH152" s="214"/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1" x14ac:dyDescent="0.2">
      <c r="A153" s="215">
        <v>109</v>
      </c>
      <c r="B153" s="222" t="s">
        <v>343</v>
      </c>
      <c r="C153" s="267" t="s">
        <v>344</v>
      </c>
      <c r="D153" s="224" t="s">
        <v>129</v>
      </c>
      <c r="E153" s="229">
        <v>1</v>
      </c>
      <c r="F153" s="232"/>
      <c r="G153" s="233">
        <f>ROUND(E153*F153,2)</f>
        <v>0</v>
      </c>
      <c r="H153" s="232"/>
      <c r="I153" s="233">
        <f>ROUND(E153*H153,2)</f>
        <v>0</v>
      </c>
      <c r="J153" s="232"/>
      <c r="K153" s="233">
        <f>ROUND(E153*J153,2)</f>
        <v>0</v>
      </c>
      <c r="L153" s="233">
        <v>21</v>
      </c>
      <c r="M153" s="233">
        <f>G153*(1+L153/100)</f>
        <v>0</v>
      </c>
      <c r="N153" s="224">
        <v>4.2399999999999998E-3</v>
      </c>
      <c r="O153" s="224">
        <f>ROUND(E153*N153,5)</f>
        <v>4.2399999999999998E-3</v>
      </c>
      <c r="P153" s="224">
        <v>0</v>
      </c>
      <c r="Q153" s="224">
        <f>ROUND(E153*P153,5)</f>
        <v>0</v>
      </c>
      <c r="R153" s="224"/>
      <c r="S153" s="224"/>
      <c r="T153" s="225">
        <v>0.151</v>
      </c>
      <c r="U153" s="224">
        <f>ROUND(E153*T153,2)</f>
        <v>0.15</v>
      </c>
      <c r="V153" s="214"/>
      <c r="W153" s="214"/>
      <c r="X153" s="214"/>
      <c r="Y153" s="214"/>
      <c r="Z153" s="214"/>
      <c r="AA153" s="214"/>
      <c r="AB153" s="214"/>
      <c r="AC153" s="214"/>
      <c r="AD153" s="214"/>
      <c r="AE153" s="214" t="s">
        <v>116</v>
      </c>
      <c r="AF153" s="214"/>
      <c r="AG153" s="214"/>
      <c r="AH153" s="214"/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1" x14ac:dyDescent="0.2">
      <c r="A154" s="215">
        <v>110</v>
      </c>
      <c r="B154" s="222" t="s">
        <v>345</v>
      </c>
      <c r="C154" s="267" t="s">
        <v>346</v>
      </c>
      <c r="D154" s="224" t="s">
        <v>129</v>
      </c>
      <c r="E154" s="229">
        <v>1</v>
      </c>
      <c r="F154" s="232"/>
      <c r="G154" s="233">
        <f>ROUND(E154*F154,2)</f>
        <v>0</v>
      </c>
      <c r="H154" s="232"/>
      <c r="I154" s="233">
        <f>ROUND(E154*H154,2)</f>
        <v>0</v>
      </c>
      <c r="J154" s="232"/>
      <c r="K154" s="233">
        <f>ROUND(E154*J154,2)</f>
        <v>0</v>
      </c>
      <c r="L154" s="233">
        <v>21</v>
      </c>
      <c r="M154" s="233">
        <f>G154*(1+L154/100)</f>
        <v>0</v>
      </c>
      <c r="N154" s="224">
        <v>1.3780000000000001E-2</v>
      </c>
      <c r="O154" s="224">
        <f>ROUND(E154*N154,5)</f>
        <v>1.3780000000000001E-2</v>
      </c>
      <c r="P154" s="224">
        <v>0</v>
      </c>
      <c r="Q154" s="224">
        <f>ROUND(E154*P154,5)</f>
        <v>0</v>
      </c>
      <c r="R154" s="224"/>
      <c r="S154" s="224"/>
      <c r="T154" s="225">
        <v>0.30199999999999999</v>
      </c>
      <c r="U154" s="224">
        <f>ROUND(E154*T154,2)</f>
        <v>0.3</v>
      </c>
      <c r="V154" s="214"/>
      <c r="W154" s="214"/>
      <c r="X154" s="214"/>
      <c r="Y154" s="214"/>
      <c r="Z154" s="214"/>
      <c r="AA154" s="214"/>
      <c r="AB154" s="214"/>
      <c r="AC154" s="214"/>
      <c r="AD154" s="214"/>
      <c r="AE154" s="214" t="s">
        <v>116</v>
      </c>
      <c r="AF154" s="214"/>
      <c r="AG154" s="214"/>
      <c r="AH154" s="214"/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1" x14ac:dyDescent="0.2">
      <c r="A155" s="215">
        <v>111</v>
      </c>
      <c r="B155" s="222" t="s">
        <v>347</v>
      </c>
      <c r="C155" s="267" t="s">
        <v>348</v>
      </c>
      <c r="D155" s="224" t="s">
        <v>161</v>
      </c>
      <c r="E155" s="229">
        <v>1</v>
      </c>
      <c r="F155" s="232"/>
      <c r="G155" s="233">
        <f>ROUND(E155*F155,2)</f>
        <v>0</v>
      </c>
      <c r="H155" s="232"/>
      <c r="I155" s="233">
        <f>ROUND(E155*H155,2)</f>
        <v>0</v>
      </c>
      <c r="J155" s="232"/>
      <c r="K155" s="233">
        <f>ROUND(E155*J155,2)</f>
        <v>0</v>
      </c>
      <c r="L155" s="233">
        <v>21</v>
      </c>
      <c r="M155" s="233">
        <f>G155*(1+L155/100)</f>
        <v>0</v>
      </c>
      <c r="N155" s="224">
        <v>8.5800000000000008E-3</v>
      </c>
      <c r="O155" s="224">
        <f>ROUND(E155*N155,5)</f>
        <v>8.5800000000000008E-3</v>
      </c>
      <c r="P155" s="224">
        <v>0</v>
      </c>
      <c r="Q155" s="224">
        <f>ROUND(E155*P155,5)</f>
        <v>0</v>
      </c>
      <c r="R155" s="224"/>
      <c r="S155" s="224"/>
      <c r="T155" s="225">
        <v>1.466</v>
      </c>
      <c r="U155" s="224">
        <f>ROUND(E155*T155,2)</f>
        <v>1.47</v>
      </c>
      <c r="V155" s="214"/>
      <c r="W155" s="214"/>
      <c r="X155" s="214"/>
      <c r="Y155" s="214"/>
      <c r="Z155" s="214"/>
      <c r="AA155" s="214"/>
      <c r="AB155" s="214"/>
      <c r="AC155" s="214"/>
      <c r="AD155" s="214"/>
      <c r="AE155" s="214" t="s">
        <v>116</v>
      </c>
      <c r="AF155" s="214"/>
      <c r="AG155" s="214"/>
      <c r="AH155" s="214"/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1" x14ac:dyDescent="0.2">
      <c r="A156" s="215">
        <v>112</v>
      </c>
      <c r="B156" s="222" t="s">
        <v>349</v>
      </c>
      <c r="C156" s="267" t="s">
        <v>350</v>
      </c>
      <c r="D156" s="224" t="s">
        <v>351</v>
      </c>
      <c r="E156" s="229">
        <v>1</v>
      </c>
      <c r="F156" s="232"/>
      <c r="G156" s="233">
        <f>ROUND(E156*F156,2)</f>
        <v>0</v>
      </c>
      <c r="H156" s="232"/>
      <c r="I156" s="233">
        <f>ROUND(E156*H156,2)</f>
        <v>0</v>
      </c>
      <c r="J156" s="232"/>
      <c r="K156" s="233">
        <f>ROUND(E156*J156,2)</f>
        <v>0</v>
      </c>
      <c r="L156" s="233">
        <v>21</v>
      </c>
      <c r="M156" s="233">
        <f>G156*(1+L156/100)</f>
        <v>0</v>
      </c>
      <c r="N156" s="224">
        <v>0</v>
      </c>
      <c r="O156" s="224">
        <f>ROUND(E156*N156,5)</f>
        <v>0</v>
      </c>
      <c r="P156" s="224">
        <v>0</v>
      </c>
      <c r="Q156" s="224">
        <f>ROUND(E156*P156,5)</f>
        <v>0</v>
      </c>
      <c r="R156" s="224"/>
      <c r="S156" s="224"/>
      <c r="T156" s="225">
        <v>0</v>
      </c>
      <c r="U156" s="224">
        <f>ROUND(E156*T156,2)</f>
        <v>0</v>
      </c>
      <c r="V156" s="214"/>
      <c r="W156" s="214"/>
      <c r="X156" s="214"/>
      <c r="Y156" s="214"/>
      <c r="Z156" s="214"/>
      <c r="AA156" s="214"/>
      <c r="AB156" s="214"/>
      <c r="AC156" s="214"/>
      <c r="AD156" s="214"/>
      <c r="AE156" s="214" t="s">
        <v>107</v>
      </c>
      <c r="AF156" s="214"/>
      <c r="AG156" s="214"/>
      <c r="AH156" s="214"/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ht="22.5" outlineLevel="1" x14ac:dyDescent="0.2">
      <c r="A157" s="215">
        <v>113</v>
      </c>
      <c r="B157" s="222" t="s">
        <v>352</v>
      </c>
      <c r="C157" s="267" t="s">
        <v>353</v>
      </c>
      <c r="D157" s="224" t="s">
        <v>136</v>
      </c>
      <c r="E157" s="229">
        <v>1</v>
      </c>
      <c r="F157" s="232"/>
      <c r="G157" s="233">
        <f>ROUND(E157*F157,2)</f>
        <v>0</v>
      </c>
      <c r="H157" s="232"/>
      <c r="I157" s="233">
        <f>ROUND(E157*H157,2)</f>
        <v>0</v>
      </c>
      <c r="J157" s="232"/>
      <c r="K157" s="233">
        <f>ROUND(E157*J157,2)</f>
        <v>0</v>
      </c>
      <c r="L157" s="233">
        <v>21</v>
      </c>
      <c r="M157" s="233">
        <f>G157*(1+L157/100)</f>
        <v>0</v>
      </c>
      <c r="N157" s="224">
        <v>0</v>
      </c>
      <c r="O157" s="224">
        <f>ROUND(E157*N157,5)</f>
        <v>0</v>
      </c>
      <c r="P157" s="224">
        <v>0</v>
      </c>
      <c r="Q157" s="224">
        <f>ROUND(E157*P157,5)</f>
        <v>0</v>
      </c>
      <c r="R157" s="224"/>
      <c r="S157" s="224"/>
      <c r="T157" s="225">
        <v>0</v>
      </c>
      <c r="U157" s="224">
        <f>ROUND(E157*T157,2)</f>
        <v>0</v>
      </c>
      <c r="V157" s="214"/>
      <c r="W157" s="214"/>
      <c r="X157" s="214"/>
      <c r="Y157" s="214"/>
      <c r="Z157" s="214"/>
      <c r="AA157" s="214"/>
      <c r="AB157" s="214"/>
      <c r="AC157" s="214"/>
      <c r="AD157" s="214"/>
      <c r="AE157" s="214" t="s">
        <v>107</v>
      </c>
      <c r="AF157" s="214"/>
      <c r="AG157" s="214"/>
      <c r="AH157" s="214"/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outlineLevel="1" x14ac:dyDescent="0.2">
      <c r="A158" s="215">
        <v>114</v>
      </c>
      <c r="B158" s="222" t="s">
        <v>354</v>
      </c>
      <c r="C158" s="267" t="s">
        <v>355</v>
      </c>
      <c r="D158" s="224" t="s">
        <v>129</v>
      </c>
      <c r="E158" s="229">
        <v>7</v>
      </c>
      <c r="F158" s="232"/>
      <c r="G158" s="233">
        <f>ROUND(E158*F158,2)</f>
        <v>0</v>
      </c>
      <c r="H158" s="232"/>
      <c r="I158" s="233">
        <f>ROUND(E158*H158,2)</f>
        <v>0</v>
      </c>
      <c r="J158" s="232"/>
      <c r="K158" s="233">
        <f>ROUND(E158*J158,2)</f>
        <v>0</v>
      </c>
      <c r="L158" s="233">
        <v>21</v>
      </c>
      <c r="M158" s="233">
        <f>G158*(1+L158/100)</f>
        <v>0</v>
      </c>
      <c r="N158" s="224">
        <v>5.9999999999999995E-4</v>
      </c>
      <c r="O158" s="224">
        <f>ROUND(E158*N158,5)</f>
        <v>4.1999999999999997E-3</v>
      </c>
      <c r="P158" s="224">
        <v>0</v>
      </c>
      <c r="Q158" s="224">
        <f>ROUND(E158*P158,5)</f>
        <v>0</v>
      </c>
      <c r="R158" s="224"/>
      <c r="S158" s="224"/>
      <c r="T158" s="225">
        <v>0.38</v>
      </c>
      <c r="U158" s="224">
        <f>ROUND(E158*T158,2)</f>
        <v>2.66</v>
      </c>
      <c r="V158" s="214"/>
      <c r="W158" s="214"/>
      <c r="X158" s="214"/>
      <c r="Y158" s="214"/>
      <c r="Z158" s="214"/>
      <c r="AA158" s="214"/>
      <c r="AB158" s="214"/>
      <c r="AC158" s="214"/>
      <c r="AD158" s="214"/>
      <c r="AE158" s="214" t="s">
        <v>116</v>
      </c>
      <c r="AF158" s="214"/>
      <c r="AG158" s="214"/>
      <c r="AH158" s="214"/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1" x14ac:dyDescent="0.2">
      <c r="A159" s="215">
        <v>115</v>
      </c>
      <c r="B159" s="222" t="s">
        <v>356</v>
      </c>
      <c r="C159" s="267" t="s">
        <v>357</v>
      </c>
      <c r="D159" s="224" t="s">
        <v>129</v>
      </c>
      <c r="E159" s="229">
        <v>1</v>
      </c>
      <c r="F159" s="232"/>
      <c r="G159" s="233">
        <f>ROUND(E159*F159,2)</f>
        <v>0</v>
      </c>
      <c r="H159" s="232"/>
      <c r="I159" s="233">
        <f>ROUND(E159*H159,2)</f>
        <v>0</v>
      </c>
      <c r="J159" s="232"/>
      <c r="K159" s="233">
        <f>ROUND(E159*J159,2)</f>
        <v>0</v>
      </c>
      <c r="L159" s="233">
        <v>21</v>
      </c>
      <c r="M159" s="233">
        <f>G159*(1+L159/100)</f>
        <v>0</v>
      </c>
      <c r="N159" s="224">
        <v>2.97E-3</v>
      </c>
      <c r="O159" s="224">
        <f>ROUND(E159*N159,5)</f>
        <v>2.97E-3</v>
      </c>
      <c r="P159" s="224">
        <v>0</v>
      </c>
      <c r="Q159" s="224">
        <f>ROUND(E159*P159,5)</f>
        <v>0</v>
      </c>
      <c r="R159" s="224"/>
      <c r="S159" s="224"/>
      <c r="T159" s="225">
        <v>0.43</v>
      </c>
      <c r="U159" s="224">
        <f>ROUND(E159*T159,2)</f>
        <v>0.43</v>
      </c>
      <c r="V159" s="214"/>
      <c r="W159" s="214"/>
      <c r="X159" s="214"/>
      <c r="Y159" s="214"/>
      <c r="Z159" s="214"/>
      <c r="AA159" s="214"/>
      <c r="AB159" s="214"/>
      <c r="AC159" s="214"/>
      <c r="AD159" s="214"/>
      <c r="AE159" s="214" t="s">
        <v>116</v>
      </c>
      <c r="AF159" s="214"/>
      <c r="AG159" s="214"/>
      <c r="AH159" s="214"/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1" x14ac:dyDescent="0.2">
      <c r="A160" s="215">
        <v>116</v>
      </c>
      <c r="B160" s="222" t="s">
        <v>358</v>
      </c>
      <c r="C160" s="267" t="s">
        <v>359</v>
      </c>
      <c r="D160" s="224" t="s">
        <v>129</v>
      </c>
      <c r="E160" s="229">
        <v>10</v>
      </c>
      <c r="F160" s="232"/>
      <c r="G160" s="233">
        <f>ROUND(E160*F160,2)</f>
        <v>0</v>
      </c>
      <c r="H160" s="232"/>
      <c r="I160" s="233">
        <f>ROUND(E160*H160,2)</f>
        <v>0</v>
      </c>
      <c r="J160" s="232"/>
      <c r="K160" s="233">
        <f>ROUND(E160*J160,2)</f>
        <v>0</v>
      </c>
      <c r="L160" s="233">
        <v>21</v>
      </c>
      <c r="M160" s="233">
        <f>G160*(1+L160/100)</f>
        <v>0</v>
      </c>
      <c r="N160" s="224">
        <v>5.1000000000000004E-4</v>
      </c>
      <c r="O160" s="224">
        <f>ROUND(E160*N160,5)</f>
        <v>5.1000000000000004E-3</v>
      </c>
      <c r="P160" s="224">
        <v>0</v>
      </c>
      <c r="Q160" s="224">
        <f>ROUND(E160*P160,5)</f>
        <v>0</v>
      </c>
      <c r="R160" s="224"/>
      <c r="S160" s="224"/>
      <c r="T160" s="225">
        <v>0.25</v>
      </c>
      <c r="U160" s="224">
        <f>ROUND(E160*T160,2)</f>
        <v>2.5</v>
      </c>
      <c r="V160" s="214"/>
      <c r="W160" s="214"/>
      <c r="X160" s="214"/>
      <c r="Y160" s="214"/>
      <c r="Z160" s="214"/>
      <c r="AA160" s="214"/>
      <c r="AB160" s="214"/>
      <c r="AC160" s="214"/>
      <c r="AD160" s="214"/>
      <c r="AE160" s="214" t="s">
        <v>116</v>
      </c>
      <c r="AF160" s="214"/>
      <c r="AG160" s="214"/>
      <c r="AH160" s="214"/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1" x14ac:dyDescent="0.2">
      <c r="A161" s="215">
        <v>117</v>
      </c>
      <c r="B161" s="222" t="s">
        <v>360</v>
      </c>
      <c r="C161" s="267" t="s">
        <v>361</v>
      </c>
      <c r="D161" s="224" t="s">
        <v>126</v>
      </c>
      <c r="E161" s="229">
        <v>0.15</v>
      </c>
      <c r="F161" s="232"/>
      <c r="G161" s="233">
        <f>ROUND(E161*F161,2)</f>
        <v>0</v>
      </c>
      <c r="H161" s="232"/>
      <c r="I161" s="233">
        <f>ROUND(E161*H161,2)</f>
        <v>0</v>
      </c>
      <c r="J161" s="232"/>
      <c r="K161" s="233">
        <f>ROUND(E161*J161,2)</f>
        <v>0</v>
      </c>
      <c r="L161" s="233">
        <v>21</v>
      </c>
      <c r="M161" s="233">
        <f>G161*(1+L161/100)</f>
        <v>0</v>
      </c>
      <c r="N161" s="224">
        <v>0</v>
      </c>
      <c r="O161" s="224">
        <f>ROUND(E161*N161,5)</f>
        <v>0</v>
      </c>
      <c r="P161" s="224">
        <v>0</v>
      </c>
      <c r="Q161" s="224">
        <f>ROUND(E161*P161,5)</f>
        <v>0</v>
      </c>
      <c r="R161" s="224"/>
      <c r="S161" s="224"/>
      <c r="T161" s="225">
        <v>2.58</v>
      </c>
      <c r="U161" s="224">
        <f>ROUND(E161*T161,2)</f>
        <v>0.39</v>
      </c>
      <c r="V161" s="214"/>
      <c r="W161" s="214"/>
      <c r="X161" s="214"/>
      <c r="Y161" s="214"/>
      <c r="Z161" s="214"/>
      <c r="AA161" s="214"/>
      <c r="AB161" s="214"/>
      <c r="AC161" s="214"/>
      <c r="AD161" s="214"/>
      <c r="AE161" s="214" t="s">
        <v>116</v>
      </c>
      <c r="AF161" s="214"/>
      <c r="AG161" s="214"/>
      <c r="AH161" s="214"/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outlineLevel="1" x14ac:dyDescent="0.2">
      <c r="A162" s="215">
        <v>118</v>
      </c>
      <c r="B162" s="222" t="s">
        <v>362</v>
      </c>
      <c r="C162" s="267" t="s">
        <v>363</v>
      </c>
      <c r="D162" s="224" t="s">
        <v>129</v>
      </c>
      <c r="E162" s="229">
        <v>12</v>
      </c>
      <c r="F162" s="232"/>
      <c r="G162" s="233">
        <f>ROUND(E162*F162,2)</f>
        <v>0</v>
      </c>
      <c r="H162" s="232"/>
      <c r="I162" s="233">
        <f>ROUND(E162*H162,2)</f>
        <v>0</v>
      </c>
      <c r="J162" s="232"/>
      <c r="K162" s="233">
        <f>ROUND(E162*J162,2)</f>
        <v>0</v>
      </c>
      <c r="L162" s="233">
        <v>21</v>
      </c>
      <c r="M162" s="233">
        <f>G162*(1+L162/100)</f>
        <v>0</v>
      </c>
      <c r="N162" s="224">
        <v>2.0000000000000002E-5</v>
      </c>
      <c r="O162" s="224">
        <f>ROUND(E162*N162,5)</f>
        <v>2.4000000000000001E-4</v>
      </c>
      <c r="P162" s="224">
        <v>1.4E-2</v>
      </c>
      <c r="Q162" s="224">
        <f>ROUND(E162*P162,5)</f>
        <v>0.16800000000000001</v>
      </c>
      <c r="R162" s="224"/>
      <c r="S162" s="224"/>
      <c r="T162" s="225">
        <v>0.52</v>
      </c>
      <c r="U162" s="224">
        <f>ROUND(E162*T162,2)</f>
        <v>6.24</v>
      </c>
      <c r="V162" s="214"/>
      <c r="W162" s="214"/>
      <c r="X162" s="214"/>
      <c r="Y162" s="214"/>
      <c r="Z162" s="214"/>
      <c r="AA162" s="214"/>
      <c r="AB162" s="214"/>
      <c r="AC162" s="214"/>
      <c r="AD162" s="214"/>
      <c r="AE162" s="214" t="s">
        <v>116</v>
      </c>
      <c r="AF162" s="214"/>
      <c r="AG162" s="214"/>
      <c r="AH162" s="214"/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outlineLevel="1" x14ac:dyDescent="0.2">
      <c r="A163" s="215">
        <v>119</v>
      </c>
      <c r="B163" s="222" t="s">
        <v>364</v>
      </c>
      <c r="C163" s="267" t="s">
        <v>365</v>
      </c>
      <c r="D163" s="224" t="s">
        <v>129</v>
      </c>
      <c r="E163" s="229">
        <v>8</v>
      </c>
      <c r="F163" s="232"/>
      <c r="G163" s="233">
        <f>ROUND(E163*F163,2)</f>
        <v>0</v>
      </c>
      <c r="H163" s="232"/>
      <c r="I163" s="233">
        <f>ROUND(E163*H163,2)</f>
        <v>0</v>
      </c>
      <c r="J163" s="232"/>
      <c r="K163" s="233">
        <f>ROUND(E163*J163,2)</f>
        <v>0</v>
      </c>
      <c r="L163" s="233">
        <v>21</v>
      </c>
      <c r="M163" s="233">
        <f>G163*(1+L163/100)</f>
        <v>0</v>
      </c>
      <c r="N163" s="224">
        <v>2.0000000000000002E-5</v>
      </c>
      <c r="O163" s="224">
        <f>ROUND(E163*N163,5)</f>
        <v>1.6000000000000001E-4</v>
      </c>
      <c r="P163" s="224">
        <v>3.9E-2</v>
      </c>
      <c r="Q163" s="224">
        <f>ROUND(E163*P163,5)</f>
        <v>0.312</v>
      </c>
      <c r="R163" s="224"/>
      <c r="S163" s="224"/>
      <c r="T163" s="225">
        <v>0.70699999999999996</v>
      </c>
      <c r="U163" s="224">
        <f>ROUND(E163*T163,2)</f>
        <v>5.66</v>
      </c>
      <c r="V163" s="214"/>
      <c r="W163" s="214"/>
      <c r="X163" s="214"/>
      <c r="Y163" s="214"/>
      <c r="Z163" s="214"/>
      <c r="AA163" s="214"/>
      <c r="AB163" s="214"/>
      <c r="AC163" s="214"/>
      <c r="AD163" s="214"/>
      <c r="AE163" s="214" t="s">
        <v>116</v>
      </c>
      <c r="AF163" s="214"/>
      <c r="AG163" s="214"/>
      <c r="AH163" s="214"/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1" x14ac:dyDescent="0.2">
      <c r="A164" s="215">
        <v>120</v>
      </c>
      <c r="B164" s="222" t="s">
        <v>366</v>
      </c>
      <c r="C164" s="267" t="s">
        <v>367</v>
      </c>
      <c r="D164" s="224" t="s">
        <v>129</v>
      </c>
      <c r="E164" s="229">
        <v>1</v>
      </c>
      <c r="F164" s="232"/>
      <c r="G164" s="233">
        <f>ROUND(E164*F164,2)</f>
        <v>0</v>
      </c>
      <c r="H164" s="232"/>
      <c r="I164" s="233">
        <f>ROUND(E164*H164,2)</f>
        <v>0</v>
      </c>
      <c r="J164" s="232"/>
      <c r="K164" s="233">
        <f>ROUND(E164*J164,2)</f>
        <v>0</v>
      </c>
      <c r="L164" s="233">
        <v>21</v>
      </c>
      <c r="M164" s="233">
        <f>G164*(1+L164/100)</f>
        <v>0</v>
      </c>
      <c r="N164" s="224">
        <v>0</v>
      </c>
      <c r="O164" s="224">
        <f>ROUND(E164*N164,5)</f>
        <v>0</v>
      </c>
      <c r="P164" s="224">
        <v>6.6E-4</v>
      </c>
      <c r="Q164" s="224">
        <f>ROUND(E164*P164,5)</f>
        <v>6.6E-4</v>
      </c>
      <c r="R164" s="224"/>
      <c r="S164" s="224"/>
      <c r="T164" s="225">
        <v>0.35399999999999998</v>
      </c>
      <c r="U164" s="224">
        <f>ROUND(E164*T164,2)</f>
        <v>0.35</v>
      </c>
      <c r="V164" s="214"/>
      <c r="W164" s="214"/>
      <c r="X164" s="214"/>
      <c r="Y164" s="214"/>
      <c r="Z164" s="214"/>
      <c r="AA164" s="214"/>
      <c r="AB164" s="214"/>
      <c r="AC164" s="214"/>
      <c r="AD164" s="214"/>
      <c r="AE164" s="214" t="s">
        <v>116</v>
      </c>
      <c r="AF164" s="214"/>
      <c r="AG164" s="214"/>
      <c r="AH164" s="214"/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1" x14ac:dyDescent="0.2">
      <c r="A165" s="215">
        <v>121</v>
      </c>
      <c r="B165" s="222" t="s">
        <v>368</v>
      </c>
      <c r="C165" s="267" t="s">
        <v>369</v>
      </c>
      <c r="D165" s="224" t="s">
        <v>129</v>
      </c>
      <c r="E165" s="229">
        <v>10</v>
      </c>
      <c r="F165" s="232"/>
      <c r="G165" s="233">
        <f>ROUND(E165*F165,2)</f>
        <v>0</v>
      </c>
      <c r="H165" s="232"/>
      <c r="I165" s="233">
        <f>ROUND(E165*H165,2)</f>
        <v>0</v>
      </c>
      <c r="J165" s="232"/>
      <c r="K165" s="233">
        <f>ROUND(E165*J165,2)</f>
        <v>0</v>
      </c>
      <c r="L165" s="233">
        <v>21</v>
      </c>
      <c r="M165" s="233">
        <f>G165*(1+L165/100)</f>
        <v>0</v>
      </c>
      <c r="N165" s="224">
        <v>1.0000000000000001E-5</v>
      </c>
      <c r="O165" s="224">
        <f>ROUND(E165*N165,5)</f>
        <v>1E-4</v>
      </c>
      <c r="P165" s="224">
        <v>4.0000000000000002E-4</v>
      </c>
      <c r="Q165" s="224">
        <f>ROUND(E165*P165,5)</f>
        <v>4.0000000000000001E-3</v>
      </c>
      <c r="R165" s="224"/>
      <c r="S165" s="224"/>
      <c r="T165" s="225">
        <v>0.14599999999999999</v>
      </c>
      <c r="U165" s="224">
        <f>ROUND(E165*T165,2)</f>
        <v>1.46</v>
      </c>
      <c r="V165" s="214"/>
      <c r="W165" s="214"/>
      <c r="X165" s="214"/>
      <c r="Y165" s="214"/>
      <c r="Z165" s="214"/>
      <c r="AA165" s="214"/>
      <c r="AB165" s="214"/>
      <c r="AC165" s="214"/>
      <c r="AD165" s="214"/>
      <c r="AE165" s="214" t="s">
        <v>116</v>
      </c>
      <c r="AF165" s="214"/>
      <c r="AG165" s="214"/>
      <c r="AH165" s="214"/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outlineLevel="1" x14ac:dyDescent="0.2">
      <c r="A166" s="215">
        <v>122</v>
      </c>
      <c r="B166" s="222" t="s">
        <v>370</v>
      </c>
      <c r="C166" s="267" t="s">
        <v>371</v>
      </c>
      <c r="D166" s="224" t="s">
        <v>129</v>
      </c>
      <c r="E166" s="229">
        <v>3</v>
      </c>
      <c r="F166" s="232"/>
      <c r="G166" s="233">
        <f>ROUND(E166*F166,2)</f>
        <v>0</v>
      </c>
      <c r="H166" s="232"/>
      <c r="I166" s="233">
        <f>ROUND(E166*H166,2)</f>
        <v>0</v>
      </c>
      <c r="J166" s="232"/>
      <c r="K166" s="233">
        <f>ROUND(E166*J166,2)</f>
        <v>0</v>
      </c>
      <c r="L166" s="233">
        <v>21</v>
      </c>
      <c r="M166" s="233">
        <f>G166*(1+L166/100)</f>
        <v>0</v>
      </c>
      <c r="N166" s="224">
        <v>0</v>
      </c>
      <c r="O166" s="224">
        <f>ROUND(E166*N166,5)</f>
        <v>0</v>
      </c>
      <c r="P166" s="224">
        <v>1.91E-3</v>
      </c>
      <c r="Q166" s="224">
        <f>ROUND(E166*P166,5)</f>
        <v>5.7299999999999999E-3</v>
      </c>
      <c r="R166" s="224"/>
      <c r="S166" s="224"/>
      <c r="T166" s="225">
        <v>2.1000000000000001E-2</v>
      </c>
      <c r="U166" s="224">
        <f>ROUND(E166*T166,2)</f>
        <v>0.06</v>
      </c>
      <c r="V166" s="214"/>
      <c r="W166" s="214"/>
      <c r="X166" s="214"/>
      <c r="Y166" s="214"/>
      <c r="Z166" s="214"/>
      <c r="AA166" s="214"/>
      <c r="AB166" s="214"/>
      <c r="AC166" s="214"/>
      <c r="AD166" s="214"/>
      <c r="AE166" s="214" t="s">
        <v>116</v>
      </c>
      <c r="AF166" s="214"/>
      <c r="AG166" s="214"/>
      <c r="AH166" s="214"/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outlineLevel="1" x14ac:dyDescent="0.2">
      <c r="A167" s="215">
        <v>123</v>
      </c>
      <c r="B167" s="222" t="s">
        <v>372</v>
      </c>
      <c r="C167" s="267" t="s">
        <v>373</v>
      </c>
      <c r="D167" s="224" t="s">
        <v>129</v>
      </c>
      <c r="E167" s="229">
        <v>12</v>
      </c>
      <c r="F167" s="232"/>
      <c r="G167" s="233">
        <f>ROUND(E167*F167,2)</f>
        <v>0</v>
      </c>
      <c r="H167" s="232"/>
      <c r="I167" s="233">
        <f>ROUND(E167*H167,2)</f>
        <v>0</v>
      </c>
      <c r="J167" s="232"/>
      <c r="K167" s="233">
        <f>ROUND(E167*J167,2)</f>
        <v>0</v>
      </c>
      <c r="L167" s="233">
        <v>21</v>
      </c>
      <c r="M167" s="233">
        <f>G167*(1+L167/100)</f>
        <v>0</v>
      </c>
      <c r="N167" s="224">
        <v>4.0000000000000003E-5</v>
      </c>
      <c r="O167" s="224">
        <f>ROUND(E167*N167,5)</f>
        <v>4.8000000000000001E-4</v>
      </c>
      <c r="P167" s="224">
        <v>4.4999999999999999E-4</v>
      </c>
      <c r="Q167" s="224">
        <f>ROUND(E167*P167,5)</f>
        <v>5.4000000000000003E-3</v>
      </c>
      <c r="R167" s="224"/>
      <c r="S167" s="224"/>
      <c r="T167" s="225">
        <v>5.1999999999999998E-2</v>
      </c>
      <c r="U167" s="224">
        <f>ROUND(E167*T167,2)</f>
        <v>0.62</v>
      </c>
      <c r="V167" s="214"/>
      <c r="W167" s="214"/>
      <c r="X167" s="214"/>
      <c r="Y167" s="214"/>
      <c r="Z167" s="214"/>
      <c r="AA167" s="214"/>
      <c r="AB167" s="214"/>
      <c r="AC167" s="214"/>
      <c r="AD167" s="214"/>
      <c r="AE167" s="214" t="s">
        <v>116</v>
      </c>
      <c r="AF167" s="214"/>
      <c r="AG167" s="214"/>
      <c r="AH167" s="214"/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outlineLevel="1" x14ac:dyDescent="0.2">
      <c r="A168" s="215">
        <v>124</v>
      </c>
      <c r="B168" s="222" t="s">
        <v>374</v>
      </c>
      <c r="C168" s="267" t="s">
        <v>375</v>
      </c>
      <c r="D168" s="224" t="s">
        <v>129</v>
      </c>
      <c r="E168" s="229">
        <v>4</v>
      </c>
      <c r="F168" s="232"/>
      <c r="G168" s="233">
        <f>ROUND(E168*F168,2)</f>
        <v>0</v>
      </c>
      <c r="H168" s="232"/>
      <c r="I168" s="233">
        <f>ROUND(E168*H168,2)</f>
        <v>0</v>
      </c>
      <c r="J168" s="232"/>
      <c r="K168" s="233">
        <f>ROUND(E168*J168,2)</f>
        <v>0</v>
      </c>
      <c r="L168" s="233">
        <v>21</v>
      </c>
      <c r="M168" s="233">
        <f>G168*(1+L168/100)</f>
        <v>0</v>
      </c>
      <c r="N168" s="224">
        <v>9.0000000000000006E-5</v>
      </c>
      <c r="O168" s="224">
        <f>ROUND(E168*N168,5)</f>
        <v>3.6000000000000002E-4</v>
      </c>
      <c r="P168" s="224">
        <v>1.9E-3</v>
      </c>
      <c r="Q168" s="224">
        <f>ROUND(E168*P168,5)</f>
        <v>7.6E-3</v>
      </c>
      <c r="R168" s="224"/>
      <c r="S168" s="224"/>
      <c r="T168" s="225">
        <v>0.104</v>
      </c>
      <c r="U168" s="224">
        <f>ROUND(E168*T168,2)</f>
        <v>0.42</v>
      </c>
      <c r="V168" s="214"/>
      <c r="W168" s="214"/>
      <c r="X168" s="214"/>
      <c r="Y168" s="214"/>
      <c r="Z168" s="214"/>
      <c r="AA168" s="214"/>
      <c r="AB168" s="214"/>
      <c r="AC168" s="214"/>
      <c r="AD168" s="214"/>
      <c r="AE168" s="214" t="s">
        <v>116</v>
      </c>
      <c r="AF168" s="214"/>
      <c r="AG168" s="214"/>
      <c r="AH168" s="214"/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outlineLevel="1" x14ac:dyDescent="0.2">
      <c r="A169" s="215">
        <v>125</v>
      </c>
      <c r="B169" s="222" t="s">
        <v>376</v>
      </c>
      <c r="C169" s="267" t="s">
        <v>377</v>
      </c>
      <c r="D169" s="224" t="s">
        <v>129</v>
      </c>
      <c r="E169" s="229">
        <v>16</v>
      </c>
      <c r="F169" s="232"/>
      <c r="G169" s="233">
        <f>ROUND(E169*F169,2)</f>
        <v>0</v>
      </c>
      <c r="H169" s="232"/>
      <c r="I169" s="233">
        <f>ROUND(E169*H169,2)</f>
        <v>0</v>
      </c>
      <c r="J169" s="232"/>
      <c r="K169" s="233">
        <f>ROUND(E169*J169,2)</f>
        <v>0</v>
      </c>
      <c r="L169" s="233">
        <v>21</v>
      </c>
      <c r="M169" s="233">
        <f>G169*(1+L169/100)</f>
        <v>0</v>
      </c>
      <c r="N169" s="224">
        <v>2.1000000000000001E-4</v>
      </c>
      <c r="O169" s="224">
        <f>ROUND(E169*N169,5)</f>
        <v>3.3600000000000001E-3</v>
      </c>
      <c r="P169" s="224">
        <v>3.5000000000000001E-3</v>
      </c>
      <c r="Q169" s="224">
        <f>ROUND(E169*P169,5)</f>
        <v>5.6000000000000001E-2</v>
      </c>
      <c r="R169" s="224"/>
      <c r="S169" s="224"/>
      <c r="T169" s="225">
        <v>0.374</v>
      </c>
      <c r="U169" s="224">
        <f>ROUND(E169*T169,2)</f>
        <v>5.98</v>
      </c>
      <c r="V169" s="214"/>
      <c r="W169" s="214"/>
      <c r="X169" s="214"/>
      <c r="Y169" s="214"/>
      <c r="Z169" s="214"/>
      <c r="AA169" s="214"/>
      <c r="AB169" s="214"/>
      <c r="AC169" s="214"/>
      <c r="AD169" s="214"/>
      <c r="AE169" s="214" t="s">
        <v>116</v>
      </c>
      <c r="AF169" s="214"/>
      <c r="AG169" s="214"/>
      <c r="AH169" s="214"/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1" x14ac:dyDescent="0.2">
      <c r="A170" s="215">
        <v>126</v>
      </c>
      <c r="B170" s="222" t="s">
        <v>378</v>
      </c>
      <c r="C170" s="267" t="s">
        <v>379</v>
      </c>
      <c r="D170" s="224" t="s">
        <v>126</v>
      </c>
      <c r="E170" s="229">
        <v>0.6</v>
      </c>
      <c r="F170" s="232"/>
      <c r="G170" s="233">
        <f>ROUND(E170*F170,2)</f>
        <v>0</v>
      </c>
      <c r="H170" s="232"/>
      <c r="I170" s="233">
        <f>ROUND(E170*H170,2)</f>
        <v>0</v>
      </c>
      <c r="J170" s="232"/>
      <c r="K170" s="233">
        <f>ROUND(E170*J170,2)</f>
        <v>0</v>
      </c>
      <c r="L170" s="233">
        <v>21</v>
      </c>
      <c r="M170" s="233">
        <f>G170*(1+L170/100)</f>
        <v>0</v>
      </c>
      <c r="N170" s="224">
        <v>0</v>
      </c>
      <c r="O170" s="224">
        <f>ROUND(E170*N170,5)</f>
        <v>0</v>
      </c>
      <c r="P170" s="224">
        <v>0</v>
      </c>
      <c r="Q170" s="224">
        <f>ROUND(E170*P170,5)</f>
        <v>0</v>
      </c>
      <c r="R170" s="224"/>
      <c r="S170" s="224"/>
      <c r="T170" s="225">
        <v>2.5750000000000002</v>
      </c>
      <c r="U170" s="224">
        <f>ROUND(E170*T170,2)</f>
        <v>1.55</v>
      </c>
      <c r="V170" s="214"/>
      <c r="W170" s="214"/>
      <c r="X170" s="214"/>
      <c r="Y170" s="214"/>
      <c r="Z170" s="214"/>
      <c r="AA170" s="214"/>
      <c r="AB170" s="214"/>
      <c r="AC170" s="214"/>
      <c r="AD170" s="214"/>
      <c r="AE170" s="214" t="s">
        <v>116</v>
      </c>
      <c r="AF170" s="214"/>
      <c r="AG170" s="214"/>
      <c r="AH170" s="214"/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x14ac:dyDescent="0.2">
      <c r="A171" s="216" t="s">
        <v>102</v>
      </c>
      <c r="B171" s="223" t="s">
        <v>69</v>
      </c>
      <c r="C171" s="269" t="s">
        <v>70</v>
      </c>
      <c r="D171" s="227"/>
      <c r="E171" s="231"/>
      <c r="F171" s="236"/>
      <c r="G171" s="236">
        <f>SUMIF(AE172:AE173,"&lt;&gt;NOR",G172:G173)</f>
        <v>0</v>
      </c>
      <c r="H171" s="236"/>
      <c r="I171" s="236">
        <f>SUM(I172:I173)</f>
        <v>0</v>
      </c>
      <c r="J171" s="236"/>
      <c r="K171" s="236">
        <f>SUM(K172:K173)</f>
        <v>0</v>
      </c>
      <c r="L171" s="236"/>
      <c r="M171" s="236">
        <f>SUM(M172:M173)</f>
        <v>0</v>
      </c>
      <c r="N171" s="227"/>
      <c r="O171" s="227">
        <f>SUM(O172:O173)</f>
        <v>2.8E-3</v>
      </c>
      <c r="P171" s="227"/>
      <c r="Q171" s="227">
        <f>SUM(Q172:Q173)</f>
        <v>0</v>
      </c>
      <c r="R171" s="227"/>
      <c r="S171" s="227"/>
      <c r="T171" s="228"/>
      <c r="U171" s="227">
        <f>SUM(U172:U173)</f>
        <v>8.8000000000000007</v>
      </c>
      <c r="AE171" t="s">
        <v>103</v>
      </c>
    </row>
    <row r="172" spans="1:60" ht="22.5" outlineLevel="1" x14ac:dyDescent="0.2">
      <c r="A172" s="215">
        <v>127</v>
      </c>
      <c r="B172" s="222" t="s">
        <v>380</v>
      </c>
      <c r="C172" s="267" t="s">
        <v>381</v>
      </c>
      <c r="D172" s="224" t="s">
        <v>382</v>
      </c>
      <c r="E172" s="229">
        <v>40</v>
      </c>
      <c r="F172" s="232"/>
      <c r="G172" s="233">
        <f>ROUND(E172*F172,2)</f>
        <v>0</v>
      </c>
      <c r="H172" s="232"/>
      <c r="I172" s="233">
        <f>ROUND(E172*H172,2)</f>
        <v>0</v>
      </c>
      <c r="J172" s="232"/>
      <c r="K172" s="233">
        <f>ROUND(E172*J172,2)</f>
        <v>0</v>
      </c>
      <c r="L172" s="233">
        <v>21</v>
      </c>
      <c r="M172" s="233">
        <f>G172*(1+L172/100)</f>
        <v>0</v>
      </c>
      <c r="N172" s="224">
        <v>6.9999999999999994E-5</v>
      </c>
      <c r="O172" s="224">
        <f>ROUND(E172*N172,5)</f>
        <v>2.8E-3</v>
      </c>
      <c r="P172" s="224">
        <v>0</v>
      </c>
      <c r="Q172" s="224">
        <f>ROUND(E172*P172,5)</f>
        <v>0</v>
      </c>
      <c r="R172" s="224"/>
      <c r="S172" s="224"/>
      <c r="T172" s="225">
        <v>0.22</v>
      </c>
      <c r="U172" s="224">
        <f>ROUND(E172*T172,2)</f>
        <v>8.8000000000000007</v>
      </c>
      <c r="V172" s="214"/>
      <c r="W172" s="214"/>
      <c r="X172" s="214"/>
      <c r="Y172" s="214"/>
      <c r="Z172" s="214"/>
      <c r="AA172" s="214"/>
      <c r="AB172" s="214"/>
      <c r="AC172" s="214"/>
      <c r="AD172" s="214"/>
      <c r="AE172" s="214" t="s">
        <v>116</v>
      </c>
      <c r="AF172" s="214"/>
      <c r="AG172" s="214"/>
      <c r="AH172" s="214"/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outlineLevel="1" x14ac:dyDescent="0.2">
      <c r="A173" s="215"/>
      <c r="B173" s="222"/>
      <c r="C173" s="268" t="s">
        <v>383</v>
      </c>
      <c r="D173" s="226"/>
      <c r="E173" s="230"/>
      <c r="F173" s="234"/>
      <c r="G173" s="235"/>
      <c r="H173" s="233"/>
      <c r="I173" s="233"/>
      <c r="J173" s="233"/>
      <c r="K173" s="233"/>
      <c r="L173" s="233"/>
      <c r="M173" s="233"/>
      <c r="N173" s="224"/>
      <c r="O173" s="224"/>
      <c r="P173" s="224"/>
      <c r="Q173" s="224"/>
      <c r="R173" s="224"/>
      <c r="S173" s="224"/>
      <c r="T173" s="225"/>
      <c r="U173" s="224"/>
      <c r="V173" s="214"/>
      <c r="W173" s="214"/>
      <c r="X173" s="214"/>
      <c r="Y173" s="214"/>
      <c r="Z173" s="214"/>
      <c r="AA173" s="214"/>
      <c r="AB173" s="214"/>
      <c r="AC173" s="214"/>
      <c r="AD173" s="214"/>
      <c r="AE173" s="214" t="s">
        <v>110</v>
      </c>
      <c r="AF173" s="214"/>
      <c r="AG173" s="214"/>
      <c r="AH173" s="214"/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7" t="str">
        <f>C173</f>
        <v>uchycení pro potrubní rozdělovač a sběrač vč objímek</v>
      </c>
      <c r="BB173" s="214"/>
      <c r="BC173" s="214"/>
      <c r="BD173" s="214"/>
      <c r="BE173" s="214"/>
      <c r="BF173" s="214"/>
      <c r="BG173" s="214"/>
      <c r="BH173" s="214"/>
    </row>
    <row r="174" spans="1:60" x14ac:dyDescent="0.2">
      <c r="A174" s="216" t="s">
        <v>102</v>
      </c>
      <c r="B174" s="223" t="s">
        <v>71</v>
      </c>
      <c r="C174" s="269" t="s">
        <v>72</v>
      </c>
      <c r="D174" s="227"/>
      <c r="E174" s="231"/>
      <c r="F174" s="236"/>
      <c r="G174" s="236">
        <f>SUMIF(AE175:AE178,"&lt;&gt;NOR",G175:G178)</f>
        <v>0</v>
      </c>
      <c r="H174" s="236"/>
      <c r="I174" s="236">
        <f>SUM(I175:I178)</f>
        <v>0</v>
      </c>
      <c r="J174" s="236"/>
      <c r="K174" s="236">
        <f>SUM(K175:K178)</f>
        <v>0</v>
      </c>
      <c r="L174" s="236"/>
      <c r="M174" s="236">
        <f>SUM(M175:M178)</f>
        <v>0</v>
      </c>
      <c r="N174" s="227"/>
      <c r="O174" s="227">
        <f>SUM(O175:O178)</f>
        <v>7.980000000000001E-3</v>
      </c>
      <c r="P174" s="227"/>
      <c r="Q174" s="227">
        <f>SUM(Q175:Q178)</f>
        <v>0</v>
      </c>
      <c r="R174" s="227"/>
      <c r="S174" s="227"/>
      <c r="T174" s="228"/>
      <c r="U174" s="227">
        <f>SUM(U175:U178)</f>
        <v>7.25</v>
      </c>
      <c r="AE174" t="s">
        <v>103</v>
      </c>
    </row>
    <row r="175" spans="1:60" outlineLevel="1" x14ac:dyDescent="0.2">
      <c r="A175" s="215">
        <v>128</v>
      </c>
      <c r="B175" s="222" t="s">
        <v>384</v>
      </c>
      <c r="C175" s="267" t="s">
        <v>385</v>
      </c>
      <c r="D175" s="224" t="s">
        <v>106</v>
      </c>
      <c r="E175" s="229">
        <v>84</v>
      </c>
      <c r="F175" s="232"/>
      <c r="G175" s="233">
        <f>ROUND(E175*F175,2)</f>
        <v>0</v>
      </c>
      <c r="H175" s="232"/>
      <c r="I175" s="233">
        <f>ROUND(E175*H175,2)</f>
        <v>0</v>
      </c>
      <c r="J175" s="232"/>
      <c r="K175" s="233">
        <f>ROUND(E175*J175,2)</f>
        <v>0</v>
      </c>
      <c r="L175" s="233">
        <v>21</v>
      </c>
      <c r="M175" s="233">
        <f>G175*(1+L175/100)</f>
        <v>0</v>
      </c>
      <c r="N175" s="224">
        <v>3.0000000000000001E-5</v>
      </c>
      <c r="O175" s="224">
        <f>ROUND(E175*N175,5)</f>
        <v>2.5200000000000001E-3</v>
      </c>
      <c r="P175" s="224">
        <v>0</v>
      </c>
      <c r="Q175" s="224">
        <f>ROUND(E175*P175,5)</f>
        <v>0</v>
      </c>
      <c r="R175" s="224"/>
      <c r="S175" s="224"/>
      <c r="T175" s="225">
        <v>0.03</v>
      </c>
      <c r="U175" s="224">
        <f>ROUND(E175*T175,2)</f>
        <v>2.52</v>
      </c>
      <c r="V175" s="214"/>
      <c r="W175" s="214"/>
      <c r="X175" s="214"/>
      <c r="Y175" s="214"/>
      <c r="Z175" s="214"/>
      <c r="AA175" s="214"/>
      <c r="AB175" s="214"/>
      <c r="AC175" s="214"/>
      <c r="AD175" s="214"/>
      <c r="AE175" s="214" t="s">
        <v>116</v>
      </c>
      <c r="AF175" s="214"/>
      <c r="AG175" s="214"/>
      <c r="AH175" s="214"/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outlineLevel="1" x14ac:dyDescent="0.2">
      <c r="A176" s="215">
        <v>129</v>
      </c>
      <c r="B176" s="222" t="s">
        <v>386</v>
      </c>
      <c r="C176" s="267" t="s">
        <v>387</v>
      </c>
      <c r="D176" s="224" t="s">
        <v>106</v>
      </c>
      <c r="E176" s="229">
        <v>76</v>
      </c>
      <c r="F176" s="232"/>
      <c r="G176" s="233">
        <f>ROUND(E176*F176,2)</f>
        <v>0</v>
      </c>
      <c r="H176" s="232"/>
      <c r="I176" s="233">
        <f>ROUND(E176*H176,2)</f>
        <v>0</v>
      </c>
      <c r="J176" s="232"/>
      <c r="K176" s="233">
        <f>ROUND(E176*J176,2)</f>
        <v>0</v>
      </c>
      <c r="L176" s="233">
        <v>21</v>
      </c>
      <c r="M176" s="233">
        <f>G176*(1+L176/100)</f>
        <v>0</v>
      </c>
      <c r="N176" s="224">
        <v>4.0000000000000003E-5</v>
      </c>
      <c r="O176" s="224">
        <f>ROUND(E176*N176,5)</f>
        <v>3.0400000000000002E-3</v>
      </c>
      <c r="P176" s="224">
        <v>0</v>
      </c>
      <c r="Q176" s="224">
        <f>ROUND(E176*P176,5)</f>
        <v>0</v>
      </c>
      <c r="R176" s="224"/>
      <c r="S176" s="224"/>
      <c r="T176" s="225">
        <v>0.02</v>
      </c>
      <c r="U176" s="224">
        <f>ROUND(E176*T176,2)</f>
        <v>1.52</v>
      </c>
      <c r="V176" s="214"/>
      <c r="W176" s="214"/>
      <c r="X176" s="214"/>
      <c r="Y176" s="214"/>
      <c r="Z176" s="214"/>
      <c r="AA176" s="214"/>
      <c r="AB176" s="214"/>
      <c r="AC176" s="214"/>
      <c r="AD176" s="214"/>
      <c r="AE176" s="214" t="s">
        <v>116</v>
      </c>
      <c r="AF176" s="214"/>
      <c r="AG176" s="214"/>
      <c r="AH176" s="214"/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14"/>
      <c r="BB176" s="214"/>
      <c r="BC176" s="214"/>
      <c r="BD176" s="214"/>
      <c r="BE176" s="214"/>
      <c r="BF176" s="214"/>
      <c r="BG176" s="214"/>
      <c r="BH176" s="214"/>
    </row>
    <row r="177" spans="1:60" outlineLevel="1" x14ac:dyDescent="0.2">
      <c r="A177" s="215">
        <v>130</v>
      </c>
      <c r="B177" s="222" t="s">
        <v>388</v>
      </c>
      <c r="C177" s="267" t="s">
        <v>389</v>
      </c>
      <c r="D177" s="224" t="s">
        <v>106</v>
      </c>
      <c r="E177" s="229">
        <v>20</v>
      </c>
      <c r="F177" s="232"/>
      <c r="G177" s="233">
        <f>ROUND(E177*F177,2)</f>
        <v>0</v>
      </c>
      <c r="H177" s="232"/>
      <c r="I177" s="233">
        <f>ROUND(E177*H177,2)</f>
        <v>0</v>
      </c>
      <c r="J177" s="232"/>
      <c r="K177" s="233">
        <f>ROUND(E177*J177,2)</f>
        <v>0</v>
      </c>
      <c r="L177" s="233">
        <v>21</v>
      </c>
      <c r="M177" s="233">
        <f>G177*(1+L177/100)</f>
        <v>0</v>
      </c>
      <c r="N177" s="224">
        <v>9.0000000000000006E-5</v>
      </c>
      <c r="O177" s="224">
        <f>ROUND(E177*N177,5)</f>
        <v>1.8E-3</v>
      </c>
      <c r="P177" s="224">
        <v>0</v>
      </c>
      <c r="Q177" s="224">
        <f>ROUND(E177*P177,5)</f>
        <v>0</v>
      </c>
      <c r="R177" s="224"/>
      <c r="S177" s="224"/>
      <c r="T177" s="225">
        <v>0.12</v>
      </c>
      <c r="U177" s="224">
        <f>ROUND(E177*T177,2)</f>
        <v>2.4</v>
      </c>
      <c r="V177" s="214"/>
      <c r="W177" s="214"/>
      <c r="X177" s="214"/>
      <c r="Y177" s="214"/>
      <c r="Z177" s="214"/>
      <c r="AA177" s="214"/>
      <c r="AB177" s="214"/>
      <c r="AC177" s="214"/>
      <c r="AD177" s="214"/>
      <c r="AE177" s="214" t="s">
        <v>116</v>
      </c>
      <c r="AF177" s="214"/>
      <c r="AG177" s="214"/>
      <c r="AH177" s="214"/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outlineLevel="1" x14ac:dyDescent="0.2">
      <c r="A178" s="215">
        <v>131</v>
      </c>
      <c r="B178" s="222" t="s">
        <v>390</v>
      </c>
      <c r="C178" s="267" t="s">
        <v>391</v>
      </c>
      <c r="D178" s="224" t="s">
        <v>121</v>
      </c>
      <c r="E178" s="229">
        <v>2</v>
      </c>
      <c r="F178" s="232"/>
      <c r="G178" s="233">
        <f>ROUND(E178*F178,2)</f>
        <v>0</v>
      </c>
      <c r="H178" s="232"/>
      <c r="I178" s="233">
        <f>ROUND(E178*H178,2)</f>
        <v>0</v>
      </c>
      <c r="J178" s="232"/>
      <c r="K178" s="233">
        <f>ROUND(E178*J178,2)</f>
        <v>0</v>
      </c>
      <c r="L178" s="233">
        <v>21</v>
      </c>
      <c r="M178" s="233">
        <f>G178*(1+L178/100)</f>
        <v>0</v>
      </c>
      <c r="N178" s="224">
        <v>3.1E-4</v>
      </c>
      <c r="O178" s="224">
        <f>ROUND(E178*N178,5)</f>
        <v>6.2E-4</v>
      </c>
      <c r="P178" s="224">
        <v>0</v>
      </c>
      <c r="Q178" s="224">
        <f>ROUND(E178*P178,5)</f>
        <v>0</v>
      </c>
      <c r="R178" s="224"/>
      <c r="S178" s="224"/>
      <c r="T178" s="225">
        <v>0.40300000000000002</v>
      </c>
      <c r="U178" s="224">
        <f>ROUND(E178*T178,2)</f>
        <v>0.81</v>
      </c>
      <c r="V178" s="214"/>
      <c r="W178" s="214"/>
      <c r="X178" s="214"/>
      <c r="Y178" s="214"/>
      <c r="Z178" s="214"/>
      <c r="AA178" s="214"/>
      <c r="AB178" s="214"/>
      <c r="AC178" s="214"/>
      <c r="AD178" s="214"/>
      <c r="AE178" s="214" t="s">
        <v>116</v>
      </c>
      <c r="AF178" s="214"/>
      <c r="AG178" s="214"/>
      <c r="AH178" s="214"/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x14ac:dyDescent="0.2">
      <c r="A179" s="216" t="s">
        <v>102</v>
      </c>
      <c r="B179" s="223" t="s">
        <v>73</v>
      </c>
      <c r="C179" s="269" t="s">
        <v>74</v>
      </c>
      <c r="D179" s="227"/>
      <c r="E179" s="231"/>
      <c r="F179" s="236"/>
      <c r="G179" s="236">
        <f>SUMIF(AE180:AE191,"&lt;&gt;NOR",G180:G191)</f>
        <v>0</v>
      </c>
      <c r="H179" s="236"/>
      <c r="I179" s="236">
        <f>SUM(I180:I191)</f>
        <v>0</v>
      </c>
      <c r="J179" s="236"/>
      <c r="K179" s="236">
        <f>SUM(K180:K191)</f>
        <v>0</v>
      </c>
      <c r="L179" s="236"/>
      <c r="M179" s="236">
        <f>SUM(M180:M191)</f>
        <v>0</v>
      </c>
      <c r="N179" s="227"/>
      <c r="O179" s="227">
        <f>SUM(O180:O191)</f>
        <v>0</v>
      </c>
      <c r="P179" s="227"/>
      <c r="Q179" s="227">
        <f>SUM(Q180:Q191)</f>
        <v>0</v>
      </c>
      <c r="R179" s="227"/>
      <c r="S179" s="227"/>
      <c r="T179" s="228"/>
      <c r="U179" s="227">
        <f>SUM(U180:U191)</f>
        <v>0</v>
      </c>
      <c r="AE179" t="s">
        <v>103</v>
      </c>
    </row>
    <row r="180" spans="1:60" outlineLevel="1" x14ac:dyDescent="0.2">
      <c r="A180" s="215">
        <v>132</v>
      </c>
      <c r="B180" s="222" t="s">
        <v>392</v>
      </c>
      <c r="C180" s="267" t="s">
        <v>393</v>
      </c>
      <c r="D180" s="224" t="s">
        <v>186</v>
      </c>
      <c r="E180" s="229">
        <v>8</v>
      </c>
      <c r="F180" s="232"/>
      <c r="G180" s="233">
        <f>ROUND(E180*F180,2)</f>
        <v>0</v>
      </c>
      <c r="H180" s="232"/>
      <c r="I180" s="233">
        <f>ROUND(E180*H180,2)</f>
        <v>0</v>
      </c>
      <c r="J180" s="232"/>
      <c r="K180" s="233">
        <f>ROUND(E180*J180,2)</f>
        <v>0</v>
      </c>
      <c r="L180" s="233">
        <v>21</v>
      </c>
      <c r="M180" s="233">
        <f>G180*(1+L180/100)</f>
        <v>0</v>
      </c>
      <c r="N180" s="224">
        <v>0</v>
      </c>
      <c r="O180" s="224">
        <f>ROUND(E180*N180,5)</f>
        <v>0</v>
      </c>
      <c r="P180" s="224">
        <v>0</v>
      </c>
      <c r="Q180" s="224">
        <f>ROUND(E180*P180,5)</f>
        <v>0</v>
      </c>
      <c r="R180" s="224"/>
      <c r="S180" s="224"/>
      <c r="T180" s="225">
        <v>0</v>
      </c>
      <c r="U180" s="224">
        <f>ROUND(E180*T180,2)</f>
        <v>0</v>
      </c>
      <c r="V180" s="214"/>
      <c r="W180" s="214"/>
      <c r="X180" s="214"/>
      <c r="Y180" s="214"/>
      <c r="Z180" s="214"/>
      <c r="AA180" s="214"/>
      <c r="AB180" s="214"/>
      <c r="AC180" s="214"/>
      <c r="AD180" s="214"/>
      <c r="AE180" s="214" t="s">
        <v>107</v>
      </c>
      <c r="AF180" s="214"/>
      <c r="AG180" s="214"/>
      <c r="AH180" s="214"/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outlineLevel="1" x14ac:dyDescent="0.2">
      <c r="A181" s="215">
        <v>133</v>
      </c>
      <c r="B181" s="222" t="s">
        <v>394</v>
      </c>
      <c r="C181" s="267" t="s">
        <v>395</v>
      </c>
      <c r="D181" s="224" t="s">
        <v>186</v>
      </c>
      <c r="E181" s="229">
        <v>6</v>
      </c>
      <c r="F181" s="232"/>
      <c r="G181" s="233">
        <f>ROUND(E181*F181,2)</f>
        <v>0</v>
      </c>
      <c r="H181" s="232"/>
      <c r="I181" s="233">
        <f>ROUND(E181*H181,2)</f>
        <v>0</v>
      </c>
      <c r="J181" s="232"/>
      <c r="K181" s="233">
        <f>ROUND(E181*J181,2)</f>
        <v>0</v>
      </c>
      <c r="L181" s="233">
        <v>21</v>
      </c>
      <c r="M181" s="233">
        <f>G181*(1+L181/100)</f>
        <v>0</v>
      </c>
      <c r="N181" s="224">
        <v>0</v>
      </c>
      <c r="O181" s="224">
        <f>ROUND(E181*N181,5)</f>
        <v>0</v>
      </c>
      <c r="P181" s="224">
        <v>0</v>
      </c>
      <c r="Q181" s="224">
        <f>ROUND(E181*P181,5)</f>
        <v>0</v>
      </c>
      <c r="R181" s="224"/>
      <c r="S181" s="224"/>
      <c r="T181" s="225">
        <v>0</v>
      </c>
      <c r="U181" s="224">
        <f>ROUND(E181*T181,2)</f>
        <v>0</v>
      </c>
      <c r="V181" s="214"/>
      <c r="W181" s="214"/>
      <c r="X181" s="214"/>
      <c r="Y181" s="214"/>
      <c r="Z181" s="214"/>
      <c r="AA181" s="214"/>
      <c r="AB181" s="214"/>
      <c r="AC181" s="214"/>
      <c r="AD181" s="214"/>
      <c r="AE181" s="214" t="s">
        <v>107</v>
      </c>
      <c r="AF181" s="214"/>
      <c r="AG181" s="214"/>
      <c r="AH181" s="214"/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4"/>
      <c r="BB181" s="214"/>
      <c r="BC181" s="214"/>
      <c r="BD181" s="214"/>
      <c r="BE181" s="214"/>
      <c r="BF181" s="214"/>
      <c r="BG181" s="214"/>
      <c r="BH181" s="214"/>
    </row>
    <row r="182" spans="1:60" outlineLevel="1" x14ac:dyDescent="0.2">
      <c r="A182" s="215">
        <v>134</v>
      </c>
      <c r="B182" s="222" t="s">
        <v>396</v>
      </c>
      <c r="C182" s="267" t="s">
        <v>397</v>
      </c>
      <c r="D182" s="224" t="s">
        <v>186</v>
      </c>
      <c r="E182" s="229">
        <v>6</v>
      </c>
      <c r="F182" s="232"/>
      <c r="G182" s="233">
        <f>ROUND(E182*F182,2)</f>
        <v>0</v>
      </c>
      <c r="H182" s="232"/>
      <c r="I182" s="233">
        <f>ROUND(E182*H182,2)</f>
        <v>0</v>
      </c>
      <c r="J182" s="232"/>
      <c r="K182" s="233">
        <f>ROUND(E182*J182,2)</f>
        <v>0</v>
      </c>
      <c r="L182" s="233">
        <v>21</v>
      </c>
      <c r="M182" s="233">
        <f>G182*(1+L182/100)</f>
        <v>0</v>
      </c>
      <c r="N182" s="224">
        <v>0</v>
      </c>
      <c r="O182" s="224">
        <f>ROUND(E182*N182,5)</f>
        <v>0</v>
      </c>
      <c r="P182" s="224">
        <v>0</v>
      </c>
      <c r="Q182" s="224">
        <f>ROUND(E182*P182,5)</f>
        <v>0</v>
      </c>
      <c r="R182" s="224"/>
      <c r="S182" s="224"/>
      <c r="T182" s="225">
        <v>0</v>
      </c>
      <c r="U182" s="224">
        <f>ROUND(E182*T182,2)</f>
        <v>0</v>
      </c>
      <c r="V182" s="214"/>
      <c r="W182" s="214"/>
      <c r="X182" s="214"/>
      <c r="Y182" s="214"/>
      <c r="Z182" s="214"/>
      <c r="AA182" s="214"/>
      <c r="AB182" s="214"/>
      <c r="AC182" s="214"/>
      <c r="AD182" s="214"/>
      <c r="AE182" s="214" t="s">
        <v>107</v>
      </c>
      <c r="AF182" s="214"/>
      <c r="AG182" s="214"/>
      <c r="AH182" s="214"/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ht="22.5" outlineLevel="1" x14ac:dyDescent="0.2">
      <c r="A183" s="215">
        <v>135</v>
      </c>
      <c r="B183" s="222" t="s">
        <v>398</v>
      </c>
      <c r="C183" s="267" t="s">
        <v>399</v>
      </c>
      <c r="D183" s="224" t="s">
        <v>186</v>
      </c>
      <c r="E183" s="229">
        <v>72</v>
      </c>
      <c r="F183" s="232"/>
      <c r="G183" s="233">
        <f>ROUND(E183*F183,2)</f>
        <v>0</v>
      </c>
      <c r="H183" s="232"/>
      <c r="I183" s="233">
        <f>ROUND(E183*H183,2)</f>
        <v>0</v>
      </c>
      <c r="J183" s="232"/>
      <c r="K183" s="233">
        <f>ROUND(E183*J183,2)</f>
        <v>0</v>
      </c>
      <c r="L183" s="233">
        <v>21</v>
      </c>
      <c r="M183" s="233">
        <f>G183*(1+L183/100)</f>
        <v>0</v>
      </c>
      <c r="N183" s="224">
        <v>0</v>
      </c>
      <c r="O183" s="224">
        <f>ROUND(E183*N183,5)</f>
        <v>0</v>
      </c>
      <c r="P183" s="224">
        <v>0</v>
      </c>
      <c r="Q183" s="224">
        <f>ROUND(E183*P183,5)</f>
        <v>0</v>
      </c>
      <c r="R183" s="224"/>
      <c r="S183" s="224"/>
      <c r="T183" s="225">
        <v>0</v>
      </c>
      <c r="U183" s="224">
        <f>ROUND(E183*T183,2)</f>
        <v>0</v>
      </c>
      <c r="V183" s="214"/>
      <c r="W183" s="214"/>
      <c r="X183" s="214"/>
      <c r="Y183" s="214"/>
      <c r="Z183" s="214"/>
      <c r="AA183" s="214"/>
      <c r="AB183" s="214"/>
      <c r="AC183" s="214"/>
      <c r="AD183" s="214"/>
      <c r="AE183" s="214" t="s">
        <v>107</v>
      </c>
      <c r="AF183" s="214"/>
      <c r="AG183" s="214"/>
      <c r="AH183" s="214"/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ht="22.5" outlineLevel="1" x14ac:dyDescent="0.2">
      <c r="A184" s="215">
        <v>136</v>
      </c>
      <c r="B184" s="222" t="s">
        <v>400</v>
      </c>
      <c r="C184" s="267" t="s">
        <v>401</v>
      </c>
      <c r="D184" s="224" t="s">
        <v>161</v>
      </c>
      <c r="E184" s="229">
        <v>1</v>
      </c>
      <c r="F184" s="232"/>
      <c r="G184" s="233">
        <f>ROUND(E184*F184,2)</f>
        <v>0</v>
      </c>
      <c r="H184" s="232"/>
      <c r="I184" s="233">
        <f>ROUND(E184*H184,2)</f>
        <v>0</v>
      </c>
      <c r="J184" s="232"/>
      <c r="K184" s="233">
        <f>ROUND(E184*J184,2)</f>
        <v>0</v>
      </c>
      <c r="L184" s="233">
        <v>21</v>
      </c>
      <c r="M184" s="233">
        <f>G184*(1+L184/100)</f>
        <v>0</v>
      </c>
      <c r="N184" s="224">
        <v>0</v>
      </c>
      <c r="O184" s="224">
        <f>ROUND(E184*N184,5)</f>
        <v>0</v>
      </c>
      <c r="P184" s="224">
        <v>0</v>
      </c>
      <c r="Q184" s="224">
        <f>ROUND(E184*P184,5)</f>
        <v>0</v>
      </c>
      <c r="R184" s="224"/>
      <c r="S184" s="224"/>
      <c r="T184" s="225">
        <v>0</v>
      </c>
      <c r="U184" s="224">
        <f>ROUND(E184*T184,2)</f>
        <v>0</v>
      </c>
      <c r="V184" s="214"/>
      <c r="W184" s="214"/>
      <c r="X184" s="214"/>
      <c r="Y184" s="214"/>
      <c r="Z184" s="214"/>
      <c r="AA184" s="214"/>
      <c r="AB184" s="214"/>
      <c r="AC184" s="214"/>
      <c r="AD184" s="214"/>
      <c r="AE184" s="214" t="s">
        <v>116</v>
      </c>
      <c r="AF184" s="214"/>
      <c r="AG184" s="214"/>
      <c r="AH184" s="214"/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outlineLevel="1" x14ac:dyDescent="0.2">
      <c r="A185" s="215"/>
      <c r="B185" s="222"/>
      <c r="C185" s="268" t="s">
        <v>402</v>
      </c>
      <c r="D185" s="226"/>
      <c r="E185" s="230"/>
      <c r="F185" s="234"/>
      <c r="G185" s="235"/>
      <c r="H185" s="233"/>
      <c r="I185" s="233"/>
      <c r="J185" s="233"/>
      <c r="K185" s="233"/>
      <c r="L185" s="233"/>
      <c r="M185" s="233"/>
      <c r="N185" s="224"/>
      <c r="O185" s="224"/>
      <c r="P185" s="224"/>
      <c r="Q185" s="224"/>
      <c r="R185" s="224"/>
      <c r="S185" s="224"/>
      <c r="T185" s="225"/>
      <c r="U185" s="224"/>
      <c r="V185" s="214"/>
      <c r="W185" s="214"/>
      <c r="X185" s="214"/>
      <c r="Y185" s="214"/>
      <c r="Z185" s="214"/>
      <c r="AA185" s="214"/>
      <c r="AB185" s="214"/>
      <c r="AC185" s="214"/>
      <c r="AD185" s="214"/>
      <c r="AE185" s="214" t="s">
        <v>110</v>
      </c>
      <c r="AF185" s="214"/>
      <c r="AG185" s="214"/>
      <c r="AH185" s="214"/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7" t="str">
        <f>C185</f>
        <v>- plocha stěn + strop 100 m2-včetně výspravy omítek a výmalby</v>
      </c>
      <c r="BB185" s="214"/>
      <c r="BC185" s="214"/>
      <c r="BD185" s="214"/>
      <c r="BE185" s="214"/>
      <c r="BF185" s="214"/>
      <c r="BG185" s="214"/>
      <c r="BH185" s="214"/>
    </row>
    <row r="186" spans="1:60" outlineLevel="1" x14ac:dyDescent="0.2">
      <c r="A186" s="215"/>
      <c r="B186" s="222"/>
      <c r="C186" s="268" t="s">
        <v>403</v>
      </c>
      <c r="D186" s="226"/>
      <c r="E186" s="230"/>
      <c r="F186" s="234"/>
      <c r="G186" s="235"/>
      <c r="H186" s="233"/>
      <c r="I186" s="233"/>
      <c r="J186" s="233"/>
      <c r="K186" s="233"/>
      <c r="L186" s="233"/>
      <c r="M186" s="233"/>
      <c r="N186" s="224"/>
      <c r="O186" s="224"/>
      <c r="P186" s="224"/>
      <c r="Q186" s="224"/>
      <c r="R186" s="224"/>
      <c r="S186" s="224"/>
      <c r="T186" s="225"/>
      <c r="U186" s="224"/>
      <c r="V186" s="214"/>
      <c r="W186" s="214"/>
      <c r="X186" s="214"/>
      <c r="Y186" s="214"/>
      <c r="Z186" s="214"/>
      <c r="AA186" s="214"/>
      <c r="AB186" s="214"/>
      <c r="AC186" s="214"/>
      <c r="AD186" s="214"/>
      <c r="AE186" s="214" t="s">
        <v>110</v>
      </c>
      <c r="AF186" s="214"/>
      <c r="AG186" s="214"/>
      <c r="AH186" s="214"/>
      <c r="AI186" s="214"/>
      <c r="AJ186" s="214"/>
      <c r="AK186" s="214"/>
      <c r="AL186" s="214"/>
      <c r="AM186" s="214"/>
      <c r="AN186" s="214"/>
      <c r="AO186" s="214"/>
      <c r="AP186" s="214"/>
      <c r="AQ186" s="214"/>
      <c r="AR186" s="214"/>
      <c r="AS186" s="214"/>
      <c r="AT186" s="214"/>
      <c r="AU186" s="214"/>
      <c r="AV186" s="214"/>
      <c r="AW186" s="214"/>
      <c r="AX186" s="214"/>
      <c r="AY186" s="214"/>
      <c r="AZ186" s="214"/>
      <c r="BA186" s="217" t="str">
        <f>C186</f>
        <v>- plochy podlahy 35 m2 - včetně nátěru otěvruvzdornému a voděodolnému</v>
      </c>
      <c r="BB186" s="214"/>
      <c r="BC186" s="214"/>
      <c r="BD186" s="214"/>
      <c r="BE186" s="214"/>
      <c r="BF186" s="214"/>
      <c r="BG186" s="214"/>
      <c r="BH186" s="214"/>
    </row>
    <row r="187" spans="1:60" outlineLevel="1" x14ac:dyDescent="0.2">
      <c r="A187" s="215"/>
      <c r="B187" s="222"/>
      <c r="C187" s="268" t="s">
        <v>404</v>
      </c>
      <c r="D187" s="226"/>
      <c r="E187" s="230"/>
      <c r="F187" s="234"/>
      <c r="G187" s="235"/>
      <c r="H187" s="233"/>
      <c r="I187" s="233"/>
      <c r="J187" s="233"/>
      <c r="K187" s="233"/>
      <c r="L187" s="233"/>
      <c r="M187" s="233"/>
      <c r="N187" s="224"/>
      <c r="O187" s="224"/>
      <c r="P187" s="224"/>
      <c r="Q187" s="224"/>
      <c r="R187" s="224"/>
      <c r="S187" s="224"/>
      <c r="T187" s="225"/>
      <c r="U187" s="224"/>
      <c r="V187" s="214"/>
      <c r="W187" s="214"/>
      <c r="X187" s="214"/>
      <c r="Y187" s="214"/>
      <c r="Z187" s="214"/>
      <c r="AA187" s="214"/>
      <c r="AB187" s="214"/>
      <c r="AC187" s="214"/>
      <c r="AD187" s="214"/>
      <c r="AE187" s="214" t="s">
        <v>110</v>
      </c>
      <c r="AF187" s="214"/>
      <c r="AG187" s="214"/>
      <c r="AH187" s="214"/>
      <c r="AI187" s="214"/>
      <c r="AJ187" s="214"/>
      <c r="AK187" s="214"/>
      <c r="AL187" s="214"/>
      <c r="AM187" s="214"/>
      <c r="AN187" s="214"/>
      <c r="AO187" s="214"/>
      <c r="AP187" s="214"/>
      <c r="AQ187" s="214"/>
      <c r="AR187" s="214"/>
      <c r="AS187" s="214"/>
      <c r="AT187" s="214"/>
      <c r="AU187" s="214"/>
      <c r="AV187" s="214"/>
      <c r="AW187" s="214"/>
      <c r="AX187" s="214"/>
      <c r="AY187" s="214"/>
      <c r="AZ187" s="214"/>
      <c r="BA187" s="217" t="str">
        <f>C187</f>
        <v xml:space="preserve"> - vytvoření drážky v podlaze šířky 10 cm hloubky10cm délka 2 m</v>
      </c>
      <c r="BB187" s="214"/>
      <c r="BC187" s="214"/>
      <c r="BD187" s="214"/>
      <c r="BE187" s="214"/>
      <c r="BF187" s="214"/>
      <c r="BG187" s="214"/>
      <c r="BH187" s="214"/>
    </row>
    <row r="188" spans="1:60" outlineLevel="1" x14ac:dyDescent="0.2">
      <c r="A188" s="215"/>
      <c r="B188" s="222"/>
      <c r="C188" s="268" t="s">
        <v>405</v>
      </c>
      <c r="D188" s="226"/>
      <c r="E188" s="230"/>
      <c r="F188" s="234"/>
      <c r="G188" s="235"/>
      <c r="H188" s="233"/>
      <c r="I188" s="233"/>
      <c r="J188" s="233"/>
      <c r="K188" s="233"/>
      <c r="L188" s="233"/>
      <c r="M188" s="233"/>
      <c r="N188" s="224"/>
      <c r="O188" s="224"/>
      <c r="P188" s="224"/>
      <c r="Q188" s="224"/>
      <c r="R188" s="224"/>
      <c r="S188" s="224"/>
      <c r="T188" s="225"/>
      <c r="U188" s="224"/>
      <c r="V188" s="214"/>
      <c r="W188" s="214"/>
      <c r="X188" s="214"/>
      <c r="Y188" s="214"/>
      <c r="Z188" s="214"/>
      <c r="AA188" s="214"/>
      <c r="AB188" s="214"/>
      <c r="AC188" s="214"/>
      <c r="AD188" s="214"/>
      <c r="AE188" s="214" t="s">
        <v>110</v>
      </c>
      <c r="AF188" s="214"/>
      <c r="AG188" s="214"/>
      <c r="AH188" s="214"/>
      <c r="AI188" s="214"/>
      <c r="AJ188" s="214"/>
      <c r="AK188" s="214"/>
      <c r="AL188" s="214"/>
      <c r="AM188" s="214"/>
      <c r="AN188" s="214"/>
      <c r="AO188" s="214"/>
      <c r="AP188" s="214"/>
      <c r="AQ188" s="214"/>
      <c r="AR188" s="214"/>
      <c r="AS188" s="214"/>
      <c r="AT188" s="214"/>
      <c r="AU188" s="214"/>
      <c r="AV188" s="214"/>
      <c r="AW188" s="214"/>
      <c r="AX188" s="214"/>
      <c r="AY188" s="214"/>
      <c r="AZ188" s="214"/>
      <c r="BA188" s="217" t="str">
        <f>C188</f>
        <v xml:space="preserve">   včetně zabetonování po položení potrubí</v>
      </c>
      <c r="BB188" s="214"/>
      <c r="BC188" s="214"/>
      <c r="BD188" s="214"/>
      <c r="BE188" s="214"/>
      <c r="BF188" s="214"/>
      <c r="BG188" s="214"/>
      <c r="BH188" s="214"/>
    </row>
    <row r="189" spans="1:60" ht="22.5" outlineLevel="1" x14ac:dyDescent="0.2">
      <c r="A189" s="215">
        <v>137</v>
      </c>
      <c r="B189" s="222" t="s">
        <v>406</v>
      </c>
      <c r="C189" s="267" t="s">
        <v>407</v>
      </c>
      <c r="D189" s="224" t="s">
        <v>161</v>
      </c>
      <c r="E189" s="229">
        <v>1</v>
      </c>
      <c r="F189" s="232"/>
      <c r="G189" s="233">
        <f>ROUND(E189*F189,2)</f>
        <v>0</v>
      </c>
      <c r="H189" s="232"/>
      <c r="I189" s="233">
        <f>ROUND(E189*H189,2)</f>
        <v>0</v>
      </c>
      <c r="J189" s="232"/>
      <c r="K189" s="233">
        <f>ROUND(E189*J189,2)</f>
        <v>0</v>
      </c>
      <c r="L189" s="233">
        <v>21</v>
      </c>
      <c r="M189" s="233">
        <f>G189*(1+L189/100)</f>
        <v>0</v>
      </c>
      <c r="N189" s="224">
        <v>0</v>
      </c>
      <c r="O189" s="224">
        <f>ROUND(E189*N189,5)</f>
        <v>0</v>
      </c>
      <c r="P189" s="224">
        <v>0</v>
      </c>
      <c r="Q189" s="224">
        <f>ROUND(E189*P189,5)</f>
        <v>0</v>
      </c>
      <c r="R189" s="224"/>
      <c r="S189" s="224"/>
      <c r="T189" s="225">
        <v>0</v>
      </c>
      <c r="U189" s="224">
        <f>ROUND(E189*T189,2)</f>
        <v>0</v>
      </c>
      <c r="V189" s="214"/>
      <c r="W189" s="214"/>
      <c r="X189" s="214"/>
      <c r="Y189" s="214"/>
      <c r="Z189" s="214"/>
      <c r="AA189" s="214"/>
      <c r="AB189" s="214"/>
      <c r="AC189" s="214"/>
      <c r="AD189" s="214"/>
      <c r="AE189" s="214" t="s">
        <v>116</v>
      </c>
      <c r="AF189" s="214"/>
      <c r="AG189" s="214"/>
      <c r="AH189" s="214"/>
      <c r="AI189" s="214"/>
      <c r="AJ189" s="214"/>
      <c r="AK189" s="214"/>
      <c r="AL189" s="214"/>
      <c r="AM189" s="214"/>
      <c r="AN189" s="214"/>
      <c r="AO189" s="214"/>
      <c r="AP189" s="214"/>
      <c r="AQ189" s="214"/>
      <c r="AR189" s="214"/>
      <c r="AS189" s="214"/>
      <c r="AT189" s="214"/>
      <c r="AU189" s="214"/>
      <c r="AV189" s="214"/>
      <c r="AW189" s="214"/>
      <c r="AX189" s="214"/>
      <c r="AY189" s="214"/>
      <c r="AZ189" s="214"/>
      <c r="BA189" s="214"/>
      <c r="BB189" s="214"/>
      <c r="BC189" s="214"/>
      <c r="BD189" s="214"/>
      <c r="BE189" s="214"/>
      <c r="BF189" s="214"/>
      <c r="BG189" s="214"/>
      <c r="BH189" s="214"/>
    </row>
    <row r="190" spans="1:60" outlineLevel="1" x14ac:dyDescent="0.2">
      <c r="A190" s="215"/>
      <c r="B190" s="222"/>
      <c r="C190" s="268" t="s">
        <v>408</v>
      </c>
      <c r="D190" s="226"/>
      <c r="E190" s="230"/>
      <c r="F190" s="234"/>
      <c r="G190" s="235"/>
      <c r="H190" s="233"/>
      <c r="I190" s="233"/>
      <c r="J190" s="233"/>
      <c r="K190" s="233"/>
      <c r="L190" s="233"/>
      <c r="M190" s="233"/>
      <c r="N190" s="224"/>
      <c r="O190" s="224"/>
      <c r="P190" s="224"/>
      <c r="Q190" s="224"/>
      <c r="R190" s="224"/>
      <c r="S190" s="224"/>
      <c r="T190" s="225"/>
      <c r="U190" s="224"/>
      <c r="V190" s="214"/>
      <c r="W190" s="214"/>
      <c r="X190" s="214"/>
      <c r="Y190" s="214"/>
      <c r="Z190" s="214"/>
      <c r="AA190" s="214"/>
      <c r="AB190" s="214"/>
      <c r="AC190" s="214"/>
      <c r="AD190" s="214"/>
      <c r="AE190" s="214" t="s">
        <v>110</v>
      </c>
      <c r="AF190" s="214"/>
      <c r="AG190" s="214"/>
      <c r="AH190" s="214"/>
      <c r="AI190" s="214"/>
      <c r="AJ190" s="214"/>
      <c r="AK190" s="214"/>
      <c r="AL190" s="214"/>
      <c r="AM190" s="214"/>
      <c r="AN190" s="214"/>
      <c r="AO190" s="214"/>
      <c r="AP190" s="214"/>
      <c r="AQ190" s="214"/>
      <c r="AR190" s="214"/>
      <c r="AS190" s="214"/>
      <c r="AT190" s="214"/>
      <c r="AU190" s="214"/>
      <c r="AV190" s="214"/>
      <c r="AW190" s="214"/>
      <c r="AX190" s="214"/>
      <c r="AY190" s="214"/>
      <c r="AZ190" s="214"/>
      <c r="BA190" s="217" t="str">
        <f>C190</f>
        <v>- způsob náhradního ohřevu a potřebu teplé vody upřesní</v>
      </c>
      <c r="BB190" s="214"/>
      <c r="BC190" s="214"/>
      <c r="BD190" s="214"/>
      <c r="BE190" s="214"/>
      <c r="BF190" s="214"/>
      <c r="BG190" s="214"/>
      <c r="BH190" s="214"/>
    </row>
    <row r="191" spans="1:60" outlineLevel="1" x14ac:dyDescent="0.2">
      <c r="A191" s="244"/>
      <c r="B191" s="245"/>
      <c r="C191" s="270" t="s">
        <v>409</v>
      </c>
      <c r="D191" s="246"/>
      <c r="E191" s="247"/>
      <c r="F191" s="248"/>
      <c r="G191" s="249"/>
      <c r="H191" s="250"/>
      <c r="I191" s="250"/>
      <c r="J191" s="250"/>
      <c r="K191" s="250"/>
      <c r="L191" s="250"/>
      <c r="M191" s="250"/>
      <c r="N191" s="251"/>
      <c r="O191" s="251"/>
      <c r="P191" s="251"/>
      <c r="Q191" s="251"/>
      <c r="R191" s="251"/>
      <c r="S191" s="251"/>
      <c r="T191" s="252"/>
      <c r="U191" s="251"/>
      <c r="V191" s="214"/>
      <c r="W191" s="214"/>
      <c r="X191" s="214"/>
      <c r="Y191" s="214"/>
      <c r="Z191" s="214"/>
      <c r="AA191" s="214"/>
      <c r="AB191" s="214"/>
      <c r="AC191" s="214"/>
      <c r="AD191" s="214"/>
      <c r="AE191" s="214" t="s">
        <v>110</v>
      </c>
      <c r="AF191" s="214"/>
      <c r="AG191" s="214"/>
      <c r="AH191" s="214"/>
      <c r="AI191" s="214"/>
      <c r="AJ191" s="214"/>
      <c r="AK191" s="214"/>
      <c r="AL191" s="214"/>
      <c r="AM191" s="214"/>
      <c r="AN191" s="214"/>
      <c r="AO191" s="214"/>
      <c r="AP191" s="214"/>
      <c r="AQ191" s="214"/>
      <c r="AR191" s="214"/>
      <c r="AS191" s="214"/>
      <c r="AT191" s="214"/>
      <c r="AU191" s="214"/>
      <c r="AV191" s="214"/>
      <c r="AW191" s="214"/>
      <c r="AX191" s="214"/>
      <c r="AY191" s="214"/>
      <c r="AZ191" s="214"/>
      <c r="BA191" s="217" t="str">
        <f>C191</f>
        <v>montážní firma s provozovatelem objektu</v>
      </c>
      <c r="BB191" s="214"/>
      <c r="BC191" s="214"/>
      <c r="BD191" s="214"/>
      <c r="BE191" s="214"/>
      <c r="BF191" s="214"/>
      <c r="BG191" s="214"/>
      <c r="BH191" s="214"/>
    </row>
    <row r="192" spans="1:60" x14ac:dyDescent="0.2">
      <c r="A192" s="6"/>
      <c r="B192" s="7" t="s">
        <v>413</v>
      </c>
      <c r="C192" s="271" t="s">
        <v>413</v>
      </c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AC192">
        <v>15</v>
      </c>
      <c r="AD192">
        <v>21</v>
      </c>
    </row>
    <row r="193" spans="1:31" x14ac:dyDescent="0.2">
      <c r="A193" s="253"/>
      <c r="B193" s="254">
        <v>26</v>
      </c>
      <c r="C193" s="272" t="s">
        <v>413</v>
      </c>
      <c r="D193" s="255"/>
      <c r="E193" s="255"/>
      <c r="F193" s="255"/>
      <c r="G193" s="266">
        <f>G8+G33+G63+G72+G112+G131+G171+G174+G179</f>
        <v>0</v>
      </c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AC193">
        <f>SUMIF(L7:L191,AC192,G7:G191)</f>
        <v>0</v>
      </c>
      <c r="AD193">
        <f>SUMIF(L7:L191,AD192,G7:G191)</f>
        <v>0</v>
      </c>
      <c r="AE193" t="s">
        <v>414</v>
      </c>
    </row>
    <row r="194" spans="1:31" x14ac:dyDescent="0.2">
      <c r="A194" s="6"/>
      <c r="B194" s="7" t="s">
        <v>413</v>
      </c>
      <c r="C194" s="271" t="s">
        <v>413</v>
      </c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</row>
    <row r="195" spans="1:31" x14ac:dyDescent="0.2">
      <c r="A195" s="6"/>
      <c r="B195" s="7" t="s">
        <v>413</v>
      </c>
      <c r="C195" s="271" t="s">
        <v>413</v>
      </c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</row>
    <row r="196" spans="1:31" x14ac:dyDescent="0.2">
      <c r="A196" s="256">
        <v>33</v>
      </c>
      <c r="B196" s="256"/>
      <c r="C196" s="273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</row>
    <row r="197" spans="1:31" x14ac:dyDescent="0.2">
      <c r="A197" s="257"/>
      <c r="B197" s="258"/>
      <c r="C197" s="274"/>
      <c r="D197" s="258"/>
      <c r="E197" s="258"/>
      <c r="F197" s="258"/>
      <c r="G197" s="259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AE197" t="s">
        <v>415</v>
      </c>
    </row>
    <row r="198" spans="1:31" x14ac:dyDescent="0.2">
      <c r="A198" s="260"/>
      <c r="B198" s="261"/>
      <c r="C198" s="275"/>
      <c r="D198" s="261"/>
      <c r="E198" s="261"/>
      <c r="F198" s="261"/>
      <c r="G198" s="262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</row>
    <row r="199" spans="1:31" x14ac:dyDescent="0.2">
      <c r="A199" s="260"/>
      <c r="B199" s="261"/>
      <c r="C199" s="275"/>
      <c r="D199" s="261"/>
      <c r="E199" s="261"/>
      <c r="F199" s="261"/>
      <c r="G199" s="262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</row>
    <row r="200" spans="1:31" x14ac:dyDescent="0.2">
      <c r="A200" s="260"/>
      <c r="B200" s="261"/>
      <c r="C200" s="275"/>
      <c r="D200" s="261"/>
      <c r="E200" s="261"/>
      <c r="F200" s="261"/>
      <c r="G200" s="262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</row>
    <row r="201" spans="1:31" x14ac:dyDescent="0.2">
      <c r="A201" s="263"/>
      <c r="B201" s="264"/>
      <c r="C201" s="276"/>
      <c r="D201" s="264"/>
      <c r="E201" s="264"/>
      <c r="F201" s="264"/>
      <c r="G201" s="265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</row>
    <row r="202" spans="1:31" x14ac:dyDescent="0.2">
      <c r="A202" s="6"/>
      <c r="B202" s="7" t="s">
        <v>413</v>
      </c>
      <c r="C202" s="271" t="s">
        <v>413</v>
      </c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</row>
    <row r="203" spans="1:31" x14ac:dyDescent="0.2">
      <c r="C203" s="277"/>
      <c r="AE203" t="s">
        <v>416</v>
      </c>
    </row>
  </sheetData>
  <mergeCells count="44">
    <mergeCell ref="A196:C196"/>
    <mergeCell ref="A197:G201"/>
    <mergeCell ref="C185:G185"/>
    <mergeCell ref="C186:G186"/>
    <mergeCell ref="C187:G187"/>
    <mergeCell ref="C188:G188"/>
    <mergeCell ref="C190:G190"/>
    <mergeCell ref="C191:G191"/>
    <mergeCell ref="C91:G91"/>
    <mergeCell ref="C92:G92"/>
    <mergeCell ref="C95:G95"/>
    <mergeCell ref="C97:G97"/>
    <mergeCell ref="C102:G102"/>
    <mergeCell ref="C173:G173"/>
    <mergeCell ref="C80:G80"/>
    <mergeCell ref="C81:G81"/>
    <mergeCell ref="C82:G82"/>
    <mergeCell ref="C83:G83"/>
    <mergeCell ref="C84:G84"/>
    <mergeCell ref="C89:G89"/>
    <mergeCell ref="C28:G28"/>
    <mergeCell ref="C29:G29"/>
    <mergeCell ref="C66:G66"/>
    <mergeCell ref="C67:G67"/>
    <mergeCell ref="C77:G77"/>
    <mergeCell ref="C78:G78"/>
    <mergeCell ref="C21:G21"/>
    <mergeCell ref="C22:G22"/>
    <mergeCell ref="C23:G23"/>
    <mergeCell ref="C24:G24"/>
    <mergeCell ref="C26:G26"/>
    <mergeCell ref="C27:G27"/>
    <mergeCell ref="C13:G13"/>
    <mergeCell ref="C14:G14"/>
    <mergeCell ref="C16:G16"/>
    <mergeCell ref="C17:G17"/>
    <mergeCell ref="C18:G18"/>
    <mergeCell ref="C19:G19"/>
    <mergeCell ref="A1:G1"/>
    <mergeCell ref="C2:G2"/>
    <mergeCell ref="C3:G3"/>
    <mergeCell ref="C4:G4"/>
    <mergeCell ref="C11:G11"/>
    <mergeCell ref="C12:G12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2019-06-11T05:20:29Z</dcterms:modified>
</cp:coreProperties>
</file>